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228" yWindow="-72" windowWidth="19320" windowHeight="13176"/>
  </bookViews>
  <sheets>
    <sheet name="Färre poster" sheetId="1" r:id="rId1"/>
    <sheet name="Detalj" sheetId="2" r:id="rId2"/>
    <sheet name="Blad1" sheetId="3" r:id="rId3"/>
  </sheets>
  <definedNames>
    <definedName name="_xlnm.Print_Area" localSheetId="1">Detalj!$A$1:$H$65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0" i="1"/>
  <c r="E20"/>
  <c r="C20"/>
  <c r="E40"/>
  <c r="D40"/>
  <c r="C40"/>
  <c r="G27" i="2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26"/>
  <c r="G5"/>
  <c r="G6"/>
  <c r="G7"/>
  <c r="G8"/>
  <c r="G9"/>
  <c r="G10"/>
  <c r="G11"/>
  <c r="G12"/>
  <c r="G13"/>
  <c r="G14"/>
  <c r="G15"/>
  <c r="G16"/>
  <c r="G17"/>
  <c r="G18"/>
  <c r="G19"/>
  <c r="G20"/>
  <c r="G21"/>
  <c r="G4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26"/>
  <c r="D52"/>
  <c r="E52"/>
  <c r="C52"/>
  <c r="C23"/>
  <c r="F5"/>
  <c r="F6"/>
  <c r="F7"/>
  <c r="F8"/>
  <c r="F9"/>
  <c r="F10"/>
  <c r="F11"/>
  <c r="F12"/>
  <c r="F13"/>
  <c r="F14"/>
  <c r="F15"/>
  <c r="F16"/>
  <c r="F17"/>
  <c r="F18"/>
  <c r="F19"/>
  <c r="F20"/>
  <c r="F21"/>
  <c r="F4"/>
  <c r="D23"/>
  <c r="E23"/>
  <c r="G23"/>
  <c r="E54"/>
  <c r="D54"/>
  <c r="F23"/>
  <c r="F52"/>
  <c r="C54"/>
  <c r="G52"/>
  <c r="E45" i="1" l="1"/>
  <c r="D45"/>
  <c r="C45"/>
</calcChain>
</file>

<file path=xl/sharedStrings.xml><?xml version="1.0" encoding="utf-8"?>
<sst xmlns="http://schemas.openxmlformats.org/spreadsheetml/2006/main" count="91" uniqueCount="68">
  <si>
    <t>Budget IFK Göteborg Orienteringssektion 2011</t>
  </si>
  <si>
    <t>2011 budget</t>
  </si>
  <si>
    <t>2010 utfall</t>
  </si>
  <si>
    <t>2010 budget</t>
  </si>
  <si>
    <t>Idx 2011 budget/2010</t>
  </si>
  <si>
    <t>Idx 2010/2010 budget</t>
  </si>
  <si>
    <t>Intäkter</t>
  </si>
  <si>
    <t>Startavgifter</t>
  </si>
  <si>
    <t>Anslag Huvudstyrelse</t>
  </si>
  <si>
    <t>Sponsring</t>
  </si>
  <si>
    <t>Intäkter Enjoy, GBG-varvet etc</t>
  </si>
  <si>
    <t>Enjoy 8'+gbg-varvet 28'+seednlopp 5'</t>
  </si>
  <si>
    <t>Försäljning kartor</t>
  </si>
  <si>
    <t>Kartbidrag</t>
  </si>
  <si>
    <t>Vårtävling</t>
  </si>
  <si>
    <t>Höstbudkavle</t>
  </si>
  <si>
    <t>Naturpasset</t>
  </si>
  <si>
    <t>Cykeltrim</t>
  </si>
  <si>
    <t>Skatås X-trail</t>
  </si>
  <si>
    <t>Göteborg open (övr. Arr)</t>
  </si>
  <si>
    <t>Ullmax</t>
  </si>
  <si>
    <t>Newbody</t>
  </si>
  <si>
    <t>Försäljning kläder</t>
  </si>
  <si>
    <t>Intäkt övrig klubben (idrottslyftet 30')</t>
  </si>
  <si>
    <t>Sektionsavgift</t>
  </si>
  <si>
    <t>Leo</t>
  </si>
  <si>
    <t>Kostnader</t>
  </si>
  <si>
    <t>Elitverksamhet</t>
  </si>
  <si>
    <t>Ungdom</t>
  </si>
  <si>
    <t>25-manna</t>
  </si>
  <si>
    <t>Kartframställning</t>
  </si>
  <si>
    <t>GKR</t>
  </si>
  <si>
    <t>Inköp kläder</t>
  </si>
  <si>
    <t>Fest &amp; sammankomster</t>
  </si>
  <si>
    <t>Gåvor &amp; uppvaktningar</t>
  </si>
  <si>
    <t>Kostnad material</t>
  </si>
  <si>
    <t>Kostnad övrigt klubben</t>
  </si>
  <si>
    <t>Kontorsmaterial</t>
  </si>
  <si>
    <t>Porto</t>
  </si>
  <si>
    <t>Inköp datorutrustning+datakostnader</t>
  </si>
  <si>
    <t>Bank &amp; Post</t>
  </si>
  <si>
    <t>Föreningsavgifter</t>
  </si>
  <si>
    <t>Försäkring</t>
  </si>
  <si>
    <t>Kostnad startavgifter</t>
  </si>
  <si>
    <t>Reklamskatt, reservation</t>
  </si>
  <si>
    <t>Hyra roddklubb</t>
  </si>
  <si>
    <t>Resultat</t>
  </si>
  <si>
    <t>Budget</t>
  </si>
  <si>
    <t>Utfall</t>
  </si>
  <si>
    <t>USM</t>
  </si>
  <si>
    <t>USM-läger</t>
  </si>
  <si>
    <t>Unionsmatchen</t>
  </si>
  <si>
    <t>Summa intäkter</t>
  </si>
  <si>
    <t>Summa kostnader</t>
  </si>
  <si>
    <t>Resultat *</t>
  </si>
  <si>
    <t>* Resultatet motsvaras av de budgeterade GOF-medel som kommittén tilldelas.</t>
  </si>
  <si>
    <t>Kommitté: Ungdomskommittén</t>
  </si>
  <si>
    <t>Försäljning av idrottsklädere</t>
  </si>
  <si>
    <t>Kaffe och fika</t>
  </si>
  <si>
    <t>Kartkostnader</t>
  </si>
  <si>
    <t>Vårserien/Närnattcup/Ungdomsserien</t>
  </si>
  <si>
    <t>Sommarläger 10 - 12 åringar</t>
  </si>
  <si>
    <t>Götalandsmästerskap (GM)</t>
  </si>
  <si>
    <t>Övriga kostnader</t>
  </si>
  <si>
    <t>Daladubbeln</t>
  </si>
  <si>
    <t>"Unga ledare" utbildning</t>
  </si>
  <si>
    <t>Nollres.</t>
  </si>
  <si>
    <t>Budget 2013 - Version 3 - 2013-02-03 (slutlig godkänd)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</si>
</sst>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&quot; &quot;[$kr-41D];[Red]&quot;-&quot;#,##0.00&quot; &quot;[$kr-41D]"/>
  </numFmts>
  <fonts count="26"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Verdana"/>
      <family val="2"/>
    </font>
    <font>
      <b/>
      <u/>
      <sz val="11"/>
      <color indexed="8"/>
      <name val="Arial"/>
      <family val="2"/>
    </font>
    <font>
      <sz val="11"/>
      <color indexed="14"/>
      <name val="Arial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6" fontId="2" fillId="0" borderId="0"/>
  </cellStyleXfs>
  <cellXfs count="97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 wrapText="1"/>
    </xf>
    <xf numFmtId="0" fontId="4" fillId="0" borderId="0" xfId="0" applyFont="1"/>
    <xf numFmtId="164" fontId="0" fillId="0" borderId="0" xfId="0" applyNumberFormat="1"/>
    <xf numFmtId="1" fontId="0" fillId="0" borderId="0" xfId="0" applyNumberFormat="1"/>
    <xf numFmtId="1" fontId="5" fillId="0" borderId="0" xfId="0" applyNumberFormat="1" applyFont="1"/>
    <xf numFmtId="164" fontId="0" fillId="0" borderId="0" xfId="0" applyNumberFormat="1" applyBorder="1"/>
    <xf numFmtId="164" fontId="4" fillId="0" borderId="0" xfId="0" applyNumberFormat="1" applyFont="1"/>
    <xf numFmtId="1" fontId="4" fillId="0" borderId="0" xfId="0" applyNumberFormat="1" applyFont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Border="1"/>
    <xf numFmtId="1" fontId="5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165" fontId="0" fillId="0" borderId="0" xfId="0" applyNumberFormat="1" applyFill="1" applyBorder="1"/>
    <xf numFmtId="165" fontId="4" fillId="0" borderId="0" xfId="0" applyNumberFormat="1" applyFont="1" applyFill="1" applyBorder="1"/>
    <xf numFmtId="0" fontId="0" fillId="0" borderId="0" xfId="0" applyFont="1"/>
    <xf numFmtId="164" fontId="0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8" fillId="0" borderId="0" xfId="0" applyFont="1"/>
    <xf numFmtId="0" fontId="10" fillId="0" borderId="0" xfId="0" applyFont="1"/>
    <xf numFmtId="164" fontId="9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0" fillId="0" borderId="0" xfId="0" applyBorder="1"/>
    <xf numFmtId="0" fontId="10" fillId="0" borderId="0" xfId="0" applyFont="1" applyBorder="1"/>
    <xf numFmtId="164" fontId="5" fillId="0" borderId="0" xfId="0" applyNumberFormat="1" applyFont="1" applyBorder="1"/>
    <xf numFmtId="0" fontId="12" fillId="0" borderId="0" xfId="0" applyFont="1" applyBorder="1" applyAlignment="1">
      <alignment horizontal="right"/>
    </xf>
    <xf numFmtId="165" fontId="11" fillId="0" borderId="0" xfId="0" applyNumberFormat="1" applyFont="1" applyBorder="1"/>
    <xf numFmtId="164" fontId="11" fillId="0" borderId="0" xfId="0" applyNumberFormat="1" applyFont="1" applyBorder="1"/>
    <xf numFmtId="164" fontId="12" fillId="0" borderId="0" xfId="0" applyNumberFormat="1" applyFont="1" applyBorder="1"/>
    <xf numFmtId="0" fontId="11" fillId="0" borderId="0" xfId="0" applyFont="1" applyBorder="1"/>
    <xf numFmtId="164" fontId="13" fillId="0" borderId="0" xfId="0" applyNumberFormat="1" applyFont="1" applyBorder="1"/>
    <xf numFmtId="0" fontId="7" fillId="0" borderId="0" xfId="0" applyFont="1" applyBorder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5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5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23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 horizontal="center"/>
    </xf>
    <xf numFmtId="0" fontId="0" fillId="0" borderId="2" xfId="0" applyBorder="1"/>
    <xf numFmtId="165" fontId="20" fillId="0" borderId="2" xfId="0" applyNumberFormat="1" applyFont="1" applyBorder="1" applyAlignment="1">
      <alignment horizontal="center"/>
    </xf>
    <xf numFmtId="0" fontId="0" fillId="0" borderId="2" xfId="0" applyFont="1" applyBorder="1"/>
    <xf numFmtId="165" fontId="21" fillId="0" borderId="2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/>
    <xf numFmtId="165" fontId="20" fillId="0" borderId="4" xfId="0" applyNumberFormat="1" applyFont="1" applyBorder="1" applyAlignment="1">
      <alignment horizontal="center"/>
    </xf>
    <xf numFmtId="165" fontId="2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5" fontId="20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Font="1" applyBorder="1"/>
    <xf numFmtId="165" fontId="20" fillId="0" borderId="9" xfId="0" applyNumberFormat="1" applyFont="1" applyBorder="1" applyAlignment="1">
      <alignment horizontal="center"/>
    </xf>
    <xf numFmtId="165" fontId="20" fillId="0" borderId="1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5" fontId="15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2" xfId="0" applyBorder="1"/>
    <xf numFmtId="165" fontId="14" fillId="0" borderId="12" xfId="0" applyNumberFormat="1" applyFont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165" fontId="17" fillId="0" borderId="13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5" fontId="14" fillId="2" borderId="4" xfId="0" applyNumberFormat="1" applyFont="1" applyFill="1" applyBorder="1" applyAlignment="1">
      <alignment horizontal="center"/>
    </xf>
    <xf numFmtId="165" fontId="18" fillId="2" borderId="2" xfId="0" applyNumberFormat="1" applyFont="1" applyFill="1" applyBorder="1" applyAlignment="1">
      <alignment horizontal="center"/>
    </xf>
    <xf numFmtId="165" fontId="14" fillId="2" borderId="2" xfId="0" applyNumberFormat="1" applyFont="1" applyFill="1" applyBorder="1" applyAlignment="1">
      <alignment horizontal="center"/>
    </xf>
    <xf numFmtId="165" fontId="14" fillId="2" borderId="9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/>
    <xf numFmtId="165" fontId="14" fillId="2" borderId="15" xfId="0" applyNumberFormat="1" applyFont="1" applyFill="1" applyBorder="1" applyAlignment="1">
      <alignment horizontal="center"/>
    </xf>
    <xf numFmtId="165" fontId="20" fillId="0" borderId="15" xfId="0" applyNumberFormat="1" applyFont="1" applyBorder="1" applyAlignment="1">
      <alignment horizontal="center"/>
    </xf>
    <xf numFmtId="165" fontId="20" fillId="0" borderId="16" xfId="0" applyNumberFormat="1" applyFont="1" applyBorder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125" workbookViewId="0">
      <selection activeCell="C15" sqref="C15"/>
    </sheetView>
  </sheetViews>
  <sheetFormatPr defaultColWidth="8.69921875" defaultRowHeight="15.6"/>
  <cols>
    <col min="1" max="1" width="11" style="44" customWidth="1"/>
    <col min="2" max="2" width="33.69921875" customWidth="1"/>
    <col min="3" max="3" width="11.09765625" style="38" customWidth="1"/>
    <col min="4" max="4" width="9.5" style="49" customWidth="1"/>
    <col min="5" max="5" width="9.19921875" style="49" customWidth="1"/>
    <col min="6" max="7" width="6" customWidth="1"/>
    <col min="8" max="8" width="5.5" customWidth="1"/>
    <col min="9" max="9" width="15" customWidth="1"/>
  </cols>
  <sheetData>
    <row r="1" spans="1:8" ht="21">
      <c r="A1" s="85" t="s">
        <v>67</v>
      </c>
      <c r="B1" s="28"/>
    </row>
    <row r="2" spans="1:8" ht="27" customHeight="1">
      <c r="A2" s="86" t="s">
        <v>56</v>
      </c>
      <c r="B2" s="43"/>
      <c r="F2" s="28"/>
      <c r="G2" s="28"/>
      <c r="H2" s="28"/>
    </row>
    <row r="3" spans="1:8" ht="18.899999999999999" customHeight="1">
      <c r="B3" s="37"/>
      <c r="C3" s="38" t="s">
        <v>47</v>
      </c>
      <c r="D3" s="40" t="s">
        <v>48</v>
      </c>
      <c r="E3" s="41" t="s">
        <v>47</v>
      </c>
      <c r="F3" s="31"/>
      <c r="G3" s="22"/>
      <c r="H3" s="22"/>
    </row>
    <row r="4" spans="1:8" ht="15" customHeight="1" thickBot="1">
      <c r="A4" s="45" t="s">
        <v>6</v>
      </c>
      <c r="B4" s="28"/>
      <c r="C4" s="38">
        <v>2013</v>
      </c>
      <c r="D4" s="42">
        <v>2012</v>
      </c>
      <c r="E4" s="42">
        <v>2012</v>
      </c>
      <c r="F4" s="33"/>
      <c r="G4" s="8"/>
      <c r="H4" s="8"/>
    </row>
    <row r="5" spans="1:8">
      <c r="A5" s="67">
        <v>3171</v>
      </c>
      <c r="B5" s="68" t="s">
        <v>51</v>
      </c>
      <c r="C5" s="87">
        <v>26.2</v>
      </c>
      <c r="D5" s="69">
        <v>22.35</v>
      </c>
      <c r="E5" s="70">
        <v>28.8</v>
      </c>
      <c r="F5" s="33"/>
      <c r="G5" s="8"/>
      <c r="H5" s="8"/>
    </row>
    <row r="6" spans="1:8">
      <c r="A6" s="92">
        <v>3172</v>
      </c>
      <c r="B6" s="93" t="s">
        <v>62</v>
      </c>
      <c r="C6" s="94">
        <v>47.5</v>
      </c>
      <c r="D6" s="95">
        <v>40.5</v>
      </c>
      <c r="E6" s="96">
        <v>54</v>
      </c>
      <c r="F6" s="33"/>
      <c r="G6" s="8"/>
      <c r="H6" s="8"/>
    </row>
    <row r="7" spans="1:8" s="19" customFormat="1">
      <c r="A7" s="71">
        <v>3173</v>
      </c>
      <c r="B7" s="62" t="s">
        <v>50</v>
      </c>
      <c r="C7" s="88">
        <v>38.799999999999997</v>
      </c>
      <c r="D7" s="63">
        <v>24.2</v>
      </c>
      <c r="E7" s="72">
        <v>40.5</v>
      </c>
      <c r="F7" s="33"/>
      <c r="G7" s="20"/>
      <c r="H7" s="20"/>
    </row>
    <row r="8" spans="1:8" s="19" customFormat="1">
      <c r="A8" s="71">
        <v>3174</v>
      </c>
      <c r="B8" s="62" t="s">
        <v>49</v>
      </c>
      <c r="C8" s="89">
        <v>50.4</v>
      </c>
      <c r="D8" s="63">
        <v>26.9</v>
      </c>
      <c r="E8" s="72">
        <v>44.8</v>
      </c>
      <c r="F8" s="33"/>
      <c r="G8" s="20"/>
      <c r="H8" s="20"/>
    </row>
    <row r="9" spans="1:8" s="19" customFormat="1">
      <c r="A9" s="71">
        <v>3177</v>
      </c>
      <c r="B9" s="62" t="s">
        <v>60</v>
      </c>
      <c r="C9" s="89">
        <v>25</v>
      </c>
      <c r="D9" s="63">
        <v>21</v>
      </c>
      <c r="E9" s="72">
        <v>20.6</v>
      </c>
      <c r="F9" s="33"/>
      <c r="G9" s="20"/>
      <c r="H9" s="20"/>
    </row>
    <row r="10" spans="1:8" s="19" customFormat="1">
      <c r="A10" s="71">
        <v>3178</v>
      </c>
      <c r="B10" s="62" t="s">
        <v>61</v>
      </c>
      <c r="C10" s="89">
        <v>4</v>
      </c>
      <c r="D10" s="63">
        <v>49.7</v>
      </c>
      <c r="E10" s="72" t="s">
        <v>66</v>
      </c>
      <c r="F10" s="33"/>
      <c r="G10" s="20"/>
      <c r="H10" s="20"/>
    </row>
    <row r="11" spans="1:8">
      <c r="A11" s="73">
        <v>3540</v>
      </c>
      <c r="B11" s="62" t="s">
        <v>57</v>
      </c>
      <c r="C11" s="89" t="s">
        <v>66</v>
      </c>
      <c r="D11" s="63">
        <v>15.1</v>
      </c>
      <c r="E11" s="72" t="s">
        <v>66</v>
      </c>
      <c r="F11" s="33"/>
      <c r="G11" s="8"/>
      <c r="H11" s="8"/>
    </row>
    <row r="12" spans="1:8" s="19" customFormat="1">
      <c r="A12" s="71"/>
      <c r="B12" s="64"/>
      <c r="C12" s="89"/>
      <c r="D12" s="63"/>
      <c r="E12" s="72"/>
      <c r="F12" s="33"/>
      <c r="G12" s="20"/>
      <c r="H12" s="20"/>
    </row>
    <row r="13" spans="1:8">
      <c r="A13" s="73"/>
      <c r="B13" s="64"/>
      <c r="C13" s="89"/>
      <c r="D13" s="65"/>
      <c r="E13" s="72"/>
      <c r="F13" s="33"/>
      <c r="G13" s="8"/>
      <c r="H13" s="8"/>
    </row>
    <row r="14" spans="1:8" s="19" customFormat="1">
      <c r="A14" s="71"/>
      <c r="B14" s="64"/>
      <c r="C14" s="89"/>
      <c r="D14" s="63"/>
      <c r="E14" s="72"/>
      <c r="F14" s="33"/>
      <c r="G14" s="20"/>
      <c r="H14" s="20"/>
    </row>
    <row r="15" spans="1:8" s="19" customFormat="1">
      <c r="A15" s="71"/>
      <c r="B15" s="64"/>
      <c r="C15" s="89"/>
      <c r="D15" s="63"/>
      <c r="E15" s="72"/>
      <c r="F15" s="33"/>
      <c r="G15" s="20"/>
      <c r="H15" s="20"/>
    </row>
    <row r="16" spans="1:8" s="19" customFormat="1">
      <c r="A16" s="71"/>
      <c r="B16" s="64"/>
      <c r="C16" s="89"/>
      <c r="D16" s="63"/>
      <c r="E16" s="72"/>
      <c r="F16" s="33"/>
      <c r="G16" s="20"/>
      <c r="H16" s="20"/>
    </row>
    <row r="17" spans="1:9" s="19" customFormat="1">
      <c r="A17" s="71"/>
      <c r="B17" s="64"/>
      <c r="C17" s="89"/>
      <c r="D17" s="63"/>
      <c r="E17" s="72"/>
      <c r="F17" s="33"/>
      <c r="G17" s="20"/>
      <c r="H17" s="20"/>
    </row>
    <row r="18" spans="1:9">
      <c r="A18" s="73"/>
      <c r="B18" s="64"/>
      <c r="C18" s="89"/>
      <c r="D18" s="63"/>
      <c r="E18" s="72"/>
      <c r="F18" s="33"/>
      <c r="G18" s="8"/>
      <c r="H18" s="8"/>
      <c r="I18" s="23"/>
    </row>
    <row r="19" spans="1:9" ht="16.2" thickBot="1">
      <c r="A19" s="74"/>
      <c r="B19" s="75"/>
      <c r="C19" s="90"/>
      <c r="D19" s="76"/>
      <c r="E19" s="77"/>
      <c r="F19" s="33"/>
      <c r="G19" s="8"/>
      <c r="H19" s="8"/>
      <c r="I19" s="23"/>
    </row>
    <row r="20" spans="1:9">
      <c r="A20" s="44" t="s">
        <v>52</v>
      </c>
      <c r="C20" s="61">
        <f>SUM(C5:C18)</f>
        <v>191.9</v>
      </c>
      <c r="D20" s="79">
        <f t="shared" ref="D20:E20" si="0">SUM(D5:D18)</f>
        <v>199.74999999999997</v>
      </c>
      <c r="E20" s="79">
        <f t="shared" si="0"/>
        <v>188.7</v>
      </c>
      <c r="F20" s="34"/>
      <c r="G20" s="21"/>
      <c r="H20" s="21"/>
    </row>
    <row r="21" spans="1:9">
      <c r="C21" s="48"/>
      <c r="D21" s="51"/>
      <c r="E21" s="50"/>
      <c r="F21" s="35"/>
      <c r="G21" s="28"/>
      <c r="H21" s="28"/>
    </row>
    <row r="22" spans="1:9">
      <c r="C22" s="48"/>
      <c r="D22" s="51"/>
      <c r="E22" s="50"/>
      <c r="F22" s="33"/>
      <c r="G22" s="28"/>
      <c r="H22" s="28"/>
    </row>
    <row r="23" spans="1:9">
      <c r="A23" s="45" t="s">
        <v>26</v>
      </c>
      <c r="B23" s="4"/>
      <c r="C23" s="48"/>
      <c r="D23" s="51"/>
      <c r="E23" s="50"/>
      <c r="F23" s="33"/>
      <c r="G23" s="8"/>
      <c r="H23" s="8"/>
    </row>
    <row r="24" spans="1:9">
      <c r="A24" s="73">
        <v>4015</v>
      </c>
      <c r="B24" s="62" t="s">
        <v>32</v>
      </c>
      <c r="C24" s="89">
        <v>1</v>
      </c>
      <c r="D24" s="63">
        <v>14.5</v>
      </c>
      <c r="E24" s="72">
        <v>1</v>
      </c>
      <c r="F24" s="33"/>
      <c r="G24" s="8"/>
      <c r="H24" s="8"/>
    </row>
    <row r="25" spans="1:9">
      <c r="A25" s="71">
        <v>4020</v>
      </c>
      <c r="B25" s="62" t="s">
        <v>58</v>
      </c>
      <c r="C25" s="89">
        <v>1.5</v>
      </c>
      <c r="D25" s="63">
        <v>0.9</v>
      </c>
      <c r="E25" s="72">
        <v>1.5</v>
      </c>
      <c r="F25" s="33"/>
      <c r="G25" s="8"/>
      <c r="H25" s="8"/>
    </row>
    <row r="26" spans="1:9">
      <c r="A26" s="71">
        <v>4132</v>
      </c>
      <c r="B26" s="62" t="s">
        <v>59</v>
      </c>
      <c r="C26" s="89"/>
      <c r="D26" s="63">
        <v>0.2</v>
      </c>
      <c r="E26" s="72"/>
      <c r="F26" s="33"/>
      <c r="G26" s="8"/>
      <c r="H26" s="8"/>
    </row>
    <row r="27" spans="1:9">
      <c r="A27" s="71">
        <v>4171</v>
      </c>
      <c r="B27" s="62" t="s">
        <v>51</v>
      </c>
      <c r="C27" s="89">
        <v>27.7</v>
      </c>
      <c r="D27" s="63">
        <v>32.1</v>
      </c>
      <c r="E27" s="72">
        <v>42.9</v>
      </c>
      <c r="F27" s="33"/>
      <c r="G27" s="8"/>
      <c r="H27" s="8"/>
    </row>
    <row r="28" spans="1:9">
      <c r="A28" s="71">
        <v>4172</v>
      </c>
      <c r="B28" s="62" t="s">
        <v>62</v>
      </c>
      <c r="C28" s="89">
        <v>66</v>
      </c>
      <c r="D28" s="63">
        <v>38.799999999999997</v>
      </c>
      <c r="E28" s="72">
        <v>58.1</v>
      </c>
      <c r="F28" s="33"/>
      <c r="G28" s="8"/>
      <c r="H28" s="8"/>
    </row>
    <row r="29" spans="1:9">
      <c r="A29" s="71">
        <v>4173</v>
      </c>
      <c r="B29" s="62" t="s">
        <v>50</v>
      </c>
      <c r="C29" s="89">
        <v>52.3</v>
      </c>
      <c r="D29" s="63">
        <v>26.8</v>
      </c>
      <c r="E29" s="72">
        <v>61</v>
      </c>
      <c r="F29" s="33"/>
      <c r="G29" s="8"/>
      <c r="H29" s="8"/>
    </row>
    <row r="30" spans="1:9">
      <c r="A30" s="71">
        <v>4174</v>
      </c>
      <c r="B30" s="62" t="s">
        <v>49</v>
      </c>
      <c r="C30" s="89">
        <v>63.9</v>
      </c>
      <c r="D30" s="63">
        <v>60.9</v>
      </c>
      <c r="E30" s="72">
        <v>71.900000000000006</v>
      </c>
      <c r="F30" s="33"/>
      <c r="G30" s="8"/>
      <c r="H30" s="8"/>
    </row>
    <row r="31" spans="1:9">
      <c r="A31" s="71">
        <v>4177</v>
      </c>
      <c r="B31" s="62" t="s">
        <v>60</v>
      </c>
      <c r="C31" s="89">
        <v>14.2</v>
      </c>
      <c r="D31" s="63">
        <v>22.2</v>
      </c>
      <c r="E31" s="72">
        <v>10.5</v>
      </c>
      <c r="F31" s="33"/>
      <c r="G31" s="8"/>
      <c r="H31" s="8"/>
    </row>
    <row r="32" spans="1:9">
      <c r="A32" s="71">
        <v>4178</v>
      </c>
      <c r="B32" s="62" t="s">
        <v>61</v>
      </c>
      <c r="C32" s="89" t="s">
        <v>66</v>
      </c>
      <c r="D32" s="63">
        <v>38.6</v>
      </c>
      <c r="E32" s="72" t="s">
        <v>66</v>
      </c>
      <c r="F32" s="33"/>
      <c r="G32" s="8"/>
      <c r="H32" s="8"/>
    </row>
    <row r="33" spans="1:8">
      <c r="A33" s="73">
        <v>4180</v>
      </c>
      <c r="B33" s="62" t="s">
        <v>63</v>
      </c>
      <c r="C33" s="89">
        <v>0.5</v>
      </c>
      <c r="D33" s="65">
        <v>0.5</v>
      </c>
      <c r="E33" s="72"/>
      <c r="F33" s="33"/>
      <c r="G33" s="30"/>
      <c r="H33" s="30"/>
    </row>
    <row r="34" spans="1:8">
      <c r="A34" s="71"/>
      <c r="B34" s="62" t="s">
        <v>64</v>
      </c>
      <c r="C34" s="89">
        <v>4.8</v>
      </c>
      <c r="D34" s="63"/>
      <c r="E34" s="72"/>
      <c r="F34" s="36"/>
      <c r="G34" s="30"/>
      <c r="H34" s="30"/>
    </row>
    <row r="35" spans="1:8">
      <c r="A35" s="71"/>
      <c r="B35" s="62" t="s">
        <v>65</v>
      </c>
      <c r="C35" s="89">
        <v>10</v>
      </c>
      <c r="D35" s="63"/>
      <c r="E35" s="72"/>
      <c r="F35" s="36"/>
      <c r="G35" s="30"/>
      <c r="H35" s="30"/>
    </row>
    <row r="36" spans="1:8">
      <c r="A36" s="71"/>
      <c r="B36" s="64"/>
      <c r="C36" s="89"/>
      <c r="D36" s="63"/>
      <c r="E36" s="72"/>
      <c r="F36" s="36"/>
      <c r="G36" s="30"/>
      <c r="H36" s="30"/>
    </row>
    <row r="37" spans="1:8">
      <c r="A37" s="71"/>
      <c r="B37" s="64"/>
      <c r="C37" s="89"/>
      <c r="D37" s="63"/>
      <c r="E37" s="72"/>
      <c r="F37" s="33"/>
      <c r="G37" s="8"/>
      <c r="H37" s="8"/>
    </row>
    <row r="38" spans="1:8">
      <c r="A38" s="73"/>
      <c r="B38" s="64"/>
      <c r="C38" s="89"/>
      <c r="D38" s="63"/>
      <c r="E38" s="72"/>
      <c r="F38" s="33"/>
      <c r="G38" s="8"/>
      <c r="H38" s="8"/>
    </row>
    <row r="39" spans="1:8" ht="16.2" thickBot="1">
      <c r="A39" s="74"/>
      <c r="B39" s="75"/>
      <c r="C39" s="90"/>
      <c r="D39" s="76"/>
      <c r="E39" s="77"/>
      <c r="F39" s="36"/>
      <c r="G39" s="30"/>
      <c r="H39" s="30"/>
    </row>
    <row r="40" spans="1:8">
      <c r="A40" s="44" t="s">
        <v>53</v>
      </c>
      <c r="C40" s="78">
        <f>SUM(C24:C39)</f>
        <v>241.9</v>
      </c>
      <c r="D40" s="58">
        <f>SUM(D24:D39)</f>
        <v>235.49999999999997</v>
      </c>
      <c r="E40" s="58">
        <f>SUM(E24:E39)</f>
        <v>246.9</v>
      </c>
      <c r="F40" s="34"/>
      <c r="G40" s="21"/>
      <c r="H40" s="21"/>
    </row>
    <row r="41" spans="1:8">
      <c r="C41" s="78"/>
      <c r="D41" s="58"/>
      <c r="E41" s="58"/>
      <c r="F41" s="34"/>
      <c r="G41" s="21"/>
      <c r="H41" s="21"/>
    </row>
    <row r="42" spans="1:8">
      <c r="C42" s="78"/>
      <c r="D42" s="58"/>
      <c r="E42" s="58"/>
      <c r="F42" s="34"/>
      <c r="G42" s="21"/>
      <c r="H42" s="21"/>
    </row>
    <row r="43" spans="1:8">
      <c r="C43" s="38" t="s">
        <v>47</v>
      </c>
      <c r="D43" s="40" t="s">
        <v>48</v>
      </c>
      <c r="E43" s="41" t="s">
        <v>47</v>
      </c>
      <c r="F43" s="34"/>
      <c r="G43" s="21"/>
      <c r="H43" s="21"/>
    </row>
    <row r="44" spans="1:8" ht="16.2" thickBot="1">
      <c r="C44" s="38">
        <v>2013</v>
      </c>
      <c r="D44" s="42">
        <v>2012</v>
      </c>
      <c r="E44" s="42">
        <v>2012</v>
      </c>
      <c r="F44" s="35"/>
      <c r="G44" s="28"/>
      <c r="H44" s="28"/>
    </row>
    <row r="45" spans="1:8" ht="16.2" thickBot="1">
      <c r="A45" s="80" t="s">
        <v>54</v>
      </c>
      <c r="B45" s="81"/>
      <c r="C45" s="82">
        <f>+C20-C40</f>
        <v>-50</v>
      </c>
      <c r="D45" s="83">
        <f>+D20-D40</f>
        <v>-35.75</v>
      </c>
      <c r="E45" s="84">
        <f>SUM(E20-E40)</f>
        <v>-58.200000000000017</v>
      </c>
      <c r="F45" s="34"/>
      <c r="G45" s="21"/>
      <c r="H45" s="21"/>
    </row>
    <row r="46" spans="1:8">
      <c r="D46" s="52"/>
      <c r="E46" s="53"/>
      <c r="F46" s="34"/>
      <c r="G46" s="21"/>
      <c r="H46" s="21"/>
    </row>
    <row r="47" spans="1:8">
      <c r="A47" s="91" t="s">
        <v>55</v>
      </c>
      <c r="B47" s="28"/>
      <c r="C47" s="39"/>
      <c r="D47" s="53"/>
      <c r="E47" s="53"/>
      <c r="F47" s="34"/>
      <c r="G47" s="21"/>
      <c r="H47" s="21"/>
    </row>
    <row r="48" spans="1:8">
      <c r="A48" s="46"/>
      <c r="B48" s="28"/>
      <c r="C48" s="39"/>
      <c r="D48" s="53"/>
      <c r="E48" s="53"/>
      <c r="F48" s="34"/>
      <c r="G48" s="21"/>
      <c r="H48" s="21"/>
    </row>
    <row r="49" spans="1:8">
      <c r="A49" s="46"/>
      <c r="B49" s="28"/>
      <c r="C49" s="39"/>
      <c r="D49" s="53"/>
      <c r="E49" s="53"/>
      <c r="F49" s="34"/>
      <c r="G49" s="21"/>
      <c r="H49" s="21"/>
    </row>
    <row r="50" spans="1:8">
      <c r="A50" s="46"/>
      <c r="B50" s="28"/>
      <c r="C50" s="39"/>
      <c r="D50" s="42"/>
      <c r="E50" s="42"/>
      <c r="F50" s="35"/>
      <c r="G50" s="28"/>
      <c r="H50" s="28"/>
    </row>
    <row r="51" spans="1:8">
      <c r="A51" s="47"/>
      <c r="B51" s="26"/>
      <c r="C51" s="39"/>
      <c r="D51" s="42"/>
      <c r="E51" s="42"/>
      <c r="F51" s="31"/>
      <c r="G51" s="22"/>
      <c r="H51" s="22"/>
    </row>
    <row r="52" spans="1:8">
      <c r="A52" s="47"/>
      <c r="B52" s="28"/>
      <c r="C52" s="39"/>
      <c r="D52" s="53"/>
      <c r="E52" s="53"/>
      <c r="F52" s="35"/>
      <c r="G52" s="28"/>
    </row>
    <row r="53" spans="1:8">
      <c r="A53" s="46"/>
      <c r="B53" s="28"/>
      <c r="C53" s="66"/>
      <c r="D53" s="50"/>
      <c r="E53" s="50"/>
      <c r="F53" s="32"/>
      <c r="G53" s="8"/>
      <c r="H53" s="5"/>
    </row>
    <row r="54" spans="1:8">
      <c r="A54" s="46"/>
      <c r="B54" s="28"/>
      <c r="C54" s="66"/>
      <c r="D54" s="50"/>
      <c r="E54" s="50"/>
      <c r="F54" s="32"/>
      <c r="G54" s="8"/>
      <c r="H54" s="5"/>
    </row>
    <row r="55" spans="1:8">
      <c r="A55" s="46"/>
      <c r="B55" s="28"/>
      <c r="C55" s="66"/>
      <c r="D55" s="50"/>
      <c r="E55" s="50"/>
      <c r="F55" s="32"/>
      <c r="G55" s="28"/>
    </row>
    <row r="56" spans="1:8">
      <c r="A56" s="46"/>
      <c r="B56" s="28"/>
      <c r="C56" s="66"/>
      <c r="D56" s="50"/>
      <c r="E56" s="50"/>
      <c r="F56" s="32"/>
      <c r="G56" s="8"/>
      <c r="H56" s="5"/>
    </row>
    <row r="57" spans="1:8">
      <c r="A57" s="46"/>
      <c r="B57" s="28"/>
      <c r="C57" s="66"/>
      <c r="D57" s="50"/>
      <c r="E57" s="50"/>
      <c r="F57" s="32"/>
      <c r="G57" s="8"/>
      <c r="H57" s="5"/>
    </row>
    <row r="58" spans="1:8">
      <c r="A58" s="46"/>
      <c r="B58" s="28"/>
      <c r="C58" s="66"/>
      <c r="D58" s="50"/>
      <c r="E58" s="50"/>
      <c r="F58" s="32"/>
      <c r="G58" s="8"/>
      <c r="H58" s="5"/>
    </row>
    <row r="59" spans="1:8">
      <c r="A59" s="46"/>
      <c r="B59" s="35"/>
      <c r="C59" s="66"/>
      <c r="D59" s="50"/>
      <c r="E59" s="50"/>
      <c r="F59" s="32"/>
      <c r="G59" s="8"/>
      <c r="H59" s="5"/>
    </row>
    <row r="60" spans="1:8">
      <c r="A60" s="46"/>
      <c r="B60" s="35"/>
      <c r="C60" s="66"/>
      <c r="D60" s="50"/>
      <c r="E60" s="50"/>
      <c r="F60" s="32"/>
      <c r="G60" s="8"/>
      <c r="H60" s="5"/>
    </row>
    <row r="61" spans="1:8">
      <c r="A61" s="46"/>
      <c r="B61" s="28"/>
      <c r="C61" s="66"/>
      <c r="D61" s="50"/>
      <c r="E61" s="50"/>
      <c r="F61" s="32"/>
      <c r="G61" s="8"/>
      <c r="H61" s="5"/>
    </row>
    <row r="62" spans="1:8">
      <c r="A62" s="46"/>
      <c r="B62" s="28"/>
      <c r="C62" s="66"/>
      <c r="D62" s="50"/>
      <c r="E62" s="50"/>
      <c r="F62" s="32"/>
      <c r="G62" s="8"/>
      <c r="H62" s="5"/>
    </row>
    <row r="63" spans="1:8">
      <c r="A63" s="46"/>
      <c r="B63" s="28"/>
      <c r="C63" s="61"/>
      <c r="D63" s="50"/>
      <c r="E63" s="50"/>
      <c r="F63" s="32"/>
      <c r="G63" s="8"/>
      <c r="H63" s="5"/>
    </row>
    <row r="64" spans="1:8">
      <c r="A64" s="46"/>
      <c r="B64" s="28"/>
      <c r="C64" s="61"/>
      <c r="D64" s="50"/>
      <c r="E64" s="50"/>
      <c r="F64" s="32"/>
      <c r="G64" s="8"/>
      <c r="H64" s="8"/>
    </row>
    <row r="65" spans="1:8">
      <c r="A65" s="46"/>
      <c r="B65" s="28"/>
      <c r="C65" s="61"/>
      <c r="D65" s="50"/>
      <c r="E65" s="59"/>
      <c r="F65" s="34"/>
      <c r="G65" s="21"/>
      <c r="H65" s="21"/>
    </row>
    <row r="66" spans="1:8">
      <c r="A66" s="46"/>
      <c r="B66" s="28"/>
      <c r="C66" s="39"/>
      <c r="D66" s="53"/>
      <c r="E66" s="58"/>
      <c r="F66" s="34"/>
      <c r="G66" s="21"/>
      <c r="H66" s="21"/>
    </row>
    <row r="67" spans="1:8">
      <c r="A67" s="46"/>
      <c r="B67" s="28"/>
      <c r="C67" s="39"/>
      <c r="D67" s="54"/>
      <c r="E67" s="60"/>
      <c r="F67" s="25"/>
      <c r="G67" s="21"/>
      <c r="H67" s="21"/>
    </row>
    <row r="68" spans="1:8">
      <c r="A68" s="46"/>
      <c r="B68" s="28"/>
      <c r="C68" s="39"/>
      <c r="D68" s="54"/>
      <c r="E68" s="60"/>
      <c r="F68" s="25"/>
      <c r="G68" s="21"/>
      <c r="H68" s="21"/>
    </row>
    <row r="69" spans="1:8">
      <c r="A69" s="46"/>
      <c r="B69" s="26"/>
      <c r="C69" s="39"/>
      <c r="D69" s="55"/>
      <c r="E69" s="54"/>
      <c r="F69" s="29"/>
    </row>
    <row r="70" spans="1:8">
      <c r="A70" s="46"/>
      <c r="B70" s="26"/>
      <c r="C70" s="39"/>
      <c r="D70" s="55"/>
      <c r="E70" s="54"/>
      <c r="F70" s="29"/>
      <c r="G70" s="28"/>
    </row>
    <row r="71" spans="1:8">
      <c r="B71" s="26"/>
      <c r="C71" s="39"/>
      <c r="D71" s="55"/>
      <c r="E71" s="54"/>
      <c r="F71" s="29"/>
      <c r="G71" s="28"/>
    </row>
    <row r="72" spans="1:8">
      <c r="A72" s="45"/>
      <c r="B72" s="26"/>
      <c r="C72" s="39"/>
      <c r="D72" s="55"/>
      <c r="E72" s="55"/>
      <c r="F72" s="27"/>
      <c r="G72" s="28"/>
    </row>
    <row r="73" spans="1:8">
      <c r="A73" s="45"/>
      <c r="B73" s="26"/>
      <c r="C73" s="39"/>
      <c r="D73" s="55"/>
      <c r="E73" s="55"/>
      <c r="F73" s="27"/>
      <c r="G73" s="28"/>
    </row>
    <row r="74" spans="1:8">
      <c r="B74" s="26"/>
      <c r="C74" s="39"/>
      <c r="D74" s="55"/>
      <c r="E74" s="55"/>
      <c r="F74" s="29"/>
      <c r="G74" s="28"/>
    </row>
    <row r="75" spans="1:8">
      <c r="B75" s="28"/>
      <c r="C75" s="39"/>
      <c r="D75" s="54"/>
      <c r="E75" s="54"/>
      <c r="F75" s="29"/>
      <c r="G75" s="28"/>
    </row>
    <row r="76" spans="1:8">
      <c r="B76" s="28"/>
      <c r="C76" s="39"/>
      <c r="D76" s="54"/>
      <c r="E76" s="54"/>
      <c r="F76" s="29"/>
      <c r="G76" s="28"/>
    </row>
    <row r="77" spans="1:8">
      <c r="B77" s="28"/>
      <c r="C77" s="39"/>
      <c r="D77" s="54"/>
      <c r="E77" s="54"/>
      <c r="F77" s="29"/>
      <c r="G77" s="28"/>
    </row>
    <row r="78" spans="1:8">
      <c r="B78" s="28"/>
      <c r="C78" s="39"/>
      <c r="D78" s="54"/>
      <c r="E78" s="54"/>
      <c r="F78" s="29"/>
      <c r="G78" s="28"/>
    </row>
    <row r="79" spans="1:8">
      <c r="B79" s="28"/>
      <c r="C79" s="39"/>
      <c r="D79" s="54"/>
      <c r="E79" s="54"/>
      <c r="F79" s="29"/>
      <c r="G79" s="28"/>
    </row>
    <row r="80" spans="1:8">
      <c r="B80" s="28"/>
      <c r="C80" s="39"/>
      <c r="D80" s="54"/>
      <c r="E80" s="54"/>
      <c r="F80" s="29"/>
      <c r="G80" s="28"/>
    </row>
    <row r="81" spans="2:7">
      <c r="B81" s="28"/>
      <c r="C81" s="39"/>
      <c r="D81" s="54"/>
      <c r="E81" s="54"/>
      <c r="F81" s="29"/>
      <c r="G81" s="28"/>
    </row>
    <row r="82" spans="2:7">
      <c r="B82" s="28"/>
      <c r="C82" s="39"/>
      <c r="D82" s="54"/>
      <c r="E82" s="54"/>
      <c r="F82" s="29"/>
      <c r="G82" s="28"/>
    </row>
    <row r="83" spans="2:7">
      <c r="B83" s="4"/>
      <c r="C83" s="39"/>
      <c r="D83" s="55"/>
      <c r="E83" s="55"/>
      <c r="F83" s="29"/>
    </row>
    <row r="84" spans="2:7">
      <c r="B84" s="4"/>
      <c r="D84" s="56"/>
      <c r="E84" s="56"/>
      <c r="F84" s="24"/>
    </row>
    <row r="85" spans="2:7">
      <c r="B85" s="4"/>
      <c r="D85" s="56"/>
      <c r="E85" s="57"/>
      <c r="F85" s="24"/>
    </row>
    <row r="86" spans="2:7">
      <c r="D86" s="57"/>
      <c r="E86" s="57"/>
      <c r="F86" s="24"/>
    </row>
    <row r="87" spans="2:7">
      <c r="D87" s="57"/>
      <c r="E87" s="57"/>
      <c r="F87" s="24"/>
    </row>
    <row r="88" spans="2:7">
      <c r="D88" s="57"/>
      <c r="E88" s="57"/>
      <c r="F88" s="24"/>
    </row>
    <row r="89" spans="2:7">
      <c r="D89" s="57"/>
      <c r="E89" s="57"/>
      <c r="F89" s="24"/>
    </row>
    <row r="90" spans="2:7">
      <c r="D90" s="57"/>
      <c r="E90" s="57"/>
      <c r="F90" s="24"/>
    </row>
    <row r="91" spans="2:7">
      <c r="D91" s="57"/>
      <c r="E91" s="57"/>
      <c r="F91" s="24"/>
    </row>
    <row r="92" spans="2:7">
      <c r="D92" s="57"/>
      <c r="E92" s="57"/>
      <c r="F92" s="24"/>
    </row>
    <row r="93" spans="2:7">
      <c r="B93" s="28"/>
      <c r="C93" s="39"/>
      <c r="D93" s="54"/>
      <c r="E93" s="54"/>
      <c r="F93" s="29"/>
    </row>
    <row r="94" spans="2:7">
      <c r="B94" s="28"/>
      <c r="C94" s="39"/>
      <c r="D94" s="54"/>
      <c r="E94" s="54"/>
      <c r="F94" s="29"/>
    </row>
    <row r="95" spans="2:7">
      <c r="B95" s="26"/>
      <c r="C95" s="39"/>
      <c r="D95" s="55"/>
      <c r="E95" s="54"/>
      <c r="F95" s="29"/>
    </row>
    <row r="96" spans="2:7">
      <c r="B96" s="26"/>
      <c r="C96" s="39"/>
      <c r="D96" s="55"/>
      <c r="E96" s="54"/>
      <c r="F96" s="29"/>
    </row>
    <row r="97" spans="2:6">
      <c r="B97" s="26"/>
      <c r="C97" s="39"/>
      <c r="D97" s="55"/>
      <c r="E97" s="54"/>
      <c r="F97" s="29"/>
    </row>
    <row r="98" spans="2:6">
      <c r="B98" s="28"/>
      <c r="C98" s="39"/>
      <c r="D98" s="54"/>
      <c r="E98" s="54"/>
      <c r="F98" s="29"/>
    </row>
    <row r="99" spans="2:6">
      <c r="B99" s="28"/>
      <c r="C99" s="39"/>
      <c r="D99" s="54"/>
      <c r="E99" s="54"/>
      <c r="F99" s="29"/>
    </row>
    <row r="100" spans="2:6">
      <c r="B100" s="28"/>
      <c r="C100" s="39"/>
      <c r="D100" s="54"/>
      <c r="E100" s="54"/>
      <c r="F100" s="29"/>
    </row>
    <row r="101" spans="2:6">
      <c r="B101" s="28"/>
      <c r="C101" s="39"/>
      <c r="D101" s="54"/>
      <c r="E101" s="54"/>
      <c r="F101" s="29"/>
    </row>
    <row r="102" spans="2:6">
      <c r="B102" s="28"/>
      <c r="C102" s="39"/>
      <c r="D102" s="54"/>
      <c r="E102" s="54"/>
      <c r="F102" s="29"/>
    </row>
    <row r="103" spans="2:6">
      <c r="B103" s="26"/>
      <c r="C103" s="39"/>
      <c r="D103" s="55"/>
      <c r="E103" s="54"/>
      <c r="F103" s="29"/>
    </row>
    <row r="104" spans="2:6">
      <c r="B104" s="28"/>
      <c r="C104" s="39"/>
      <c r="D104" s="54"/>
      <c r="E104" s="54"/>
      <c r="F104" s="29"/>
    </row>
    <row r="105" spans="2:6">
      <c r="B105" s="26"/>
      <c r="C105" s="39"/>
      <c r="D105" s="55"/>
      <c r="E105" s="54"/>
      <c r="F105" s="29"/>
    </row>
    <row r="106" spans="2:6">
      <c r="D106" s="57"/>
      <c r="E106" s="57"/>
      <c r="F106" s="24"/>
    </row>
    <row r="107" spans="2:6">
      <c r="B107" s="19"/>
      <c r="D107" s="57"/>
      <c r="E107" s="57"/>
      <c r="F107" s="24"/>
    </row>
    <row r="108" spans="2:6">
      <c r="D108" s="57"/>
      <c r="E108" s="57"/>
      <c r="F108" s="24"/>
    </row>
    <row r="109" spans="2:6">
      <c r="D109" s="57"/>
      <c r="E109" s="57"/>
      <c r="F109" s="24"/>
    </row>
    <row r="110" spans="2:6">
      <c r="D110" s="57"/>
      <c r="E110" s="57"/>
      <c r="F110" s="24"/>
    </row>
    <row r="111" spans="2:6">
      <c r="D111" s="57"/>
      <c r="E111" s="57"/>
      <c r="F111" s="24"/>
    </row>
    <row r="112" spans="2:6">
      <c r="D112" s="57"/>
      <c r="E112" s="57"/>
      <c r="F112" s="24"/>
    </row>
    <row r="113" spans="1:6">
      <c r="D113" s="57"/>
      <c r="E113" s="57"/>
      <c r="F113" s="24"/>
    </row>
    <row r="114" spans="1:6">
      <c r="D114" s="57"/>
      <c r="E114" s="57"/>
      <c r="F114" s="24"/>
    </row>
    <row r="115" spans="1:6">
      <c r="B115" s="28"/>
      <c r="C115" s="39"/>
      <c r="D115" s="54"/>
      <c r="E115" s="54"/>
      <c r="F115" s="29"/>
    </row>
    <row r="116" spans="1:6">
      <c r="B116" s="26"/>
      <c r="C116" s="39"/>
      <c r="D116" s="55"/>
      <c r="E116" s="54"/>
      <c r="F116" s="29"/>
    </row>
    <row r="117" spans="1:6">
      <c r="D117" s="57"/>
      <c r="E117" s="57"/>
      <c r="F117" s="24"/>
    </row>
    <row r="118" spans="1:6">
      <c r="B118" s="4"/>
      <c r="D118" s="56"/>
      <c r="E118" s="57"/>
      <c r="F118" s="24"/>
    </row>
    <row r="119" spans="1:6">
      <c r="D119" s="57"/>
      <c r="E119" s="57"/>
      <c r="F119" s="24"/>
    </row>
    <row r="120" spans="1:6">
      <c r="A120" s="46"/>
      <c r="B120" s="26"/>
      <c r="C120" s="39"/>
      <c r="D120" s="55"/>
      <c r="E120" s="55"/>
      <c r="F120" s="27"/>
    </row>
    <row r="121" spans="1:6">
      <c r="A121" s="46"/>
      <c r="B121" s="28"/>
      <c r="C121" s="39"/>
      <c r="D121" s="54"/>
      <c r="E121" s="54"/>
      <c r="F121" s="29"/>
    </row>
    <row r="122" spans="1:6">
      <c r="D122" s="57"/>
      <c r="E122" s="57"/>
      <c r="F122" s="24"/>
    </row>
    <row r="123" spans="1:6">
      <c r="D123" s="57"/>
      <c r="E123" s="57"/>
      <c r="F123" s="24"/>
    </row>
    <row r="124" spans="1:6">
      <c r="D124" s="57"/>
      <c r="E124" s="57"/>
      <c r="F124" s="24"/>
    </row>
    <row r="125" spans="1:6">
      <c r="D125" s="57"/>
      <c r="E125" s="57"/>
      <c r="F125" s="24"/>
    </row>
    <row r="126" spans="1:6">
      <c r="D126" s="57"/>
      <c r="E126" s="57"/>
      <c r="F126" s="24"/>
    </row>
    <row r="127" spans="1:6">
      <c r="D127" s="57"/>
      <c r="E127" s="57"/>
      <c r="F127" s="24"/>
    </row>
    <row r="128" spans="1:6">
      <c r="D128" s="57"/>
      <c r="E128" s="57"/>
      <c r="F128" s="24"/>
    </row>
  </sheetData>
  <phoneticPr fontId="6" type="noConversion"/>
  <pageMargins left="0.66" right="0.43" top="0.46" bottom="0.45" header="0" footer="0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opLeftCell="A14" workbookViewId="0">
      <selection activeCell="E14" sqref="E14"/>
    </sheetView>
  </sheetViews>
  <sheetFormatPr defaultColWidth="8.69921875" defaultRowHeight="13.8"/>
  <cols>
    <col min="1" max="1" width="10.69921875" customWidth="1"/>
    <col min="2" max="2" width="29.09765625" customWidth="1"/>
    <col min="3" max="3" width="11.3984375" customWidth="1"/>
    <col min="4" max="4" width="10.69921875" customWidth="1"/>
    <col min="5" max="6" width="12.8984375" customWidth="1"/>
    <col min="7" max="8" width="10.69921875" customWidth="1"/>
    <col min="9" max="9" width="15" customWidth="1"/>
  </cols>
  <sheetData>
    <row r="1" spans="1:9" ht="17.399999999999999">
      <c r="A1" s="1" t="s">
        <v>0</v>
      </c>
    </row>
    <row r="3" spans="1:9" ht="41.4">
      <c r="C3" s="2" t="s">
        <v>1</v>
      </c>
      <c r="D3" s="2" t="s">
        <v>2</v>
      </c>
      <c r="E3" s="2" t="s">
        <v>3</v>
      </c>
      <c r="F3" s="3" t="s">
        <v>4</v>
      </c>
      <c r="G3" s="3" t="s">
        <v>5</v>
      </c>
    </row>
    <row r="4" spans="1:9" ht="20.100000000000001" customHeight="1">
      <c r="A4" s="4" t="s">
        <v>6</v>
      </c>
      <c r="B4" t="s">
        <v>7</v>
      </c>
      <c r="C4" s="5">
        <v>64</v>
      </c>
      <c r="D4" s="5">
        <v>64</v>
      </c>
      <c r="E4" s="5">
        <v>70</v>
      </c>
      <c r="F4" s="6">
        <f>C4/D4*100</f>
        <v>100</v>
      </c>
      <c r="G4" s="6">
        <f>D4/E4*100</f>
        <v>91.428571428571431</v>
      </c>
    </row>
    <row r="5" spans="1:9">
      <c r="B5" t="s">
        <v>8</v>
      </c>
      <c r="C5" s="5">
        <v>150</v>
      </c>
      <c r="D5" s="5">
        <v>150</v>
      </c>
      <c r="E5" s="5">
        <v>150</v>
      </c>
      <c r="F5" s="6">
        <f t="shared" ref="F5:F23" si="0">C5/D5*100</f>
        <v>100</v>
      </c>
      <c r="G5" s="6">
        <f t="shared" ref="G5:G23" si="1">D5/E5*100</f>
        <v>100</v>
      </c>
    </row>
    <row r="6" spans="1:9">
      <c r="B6" t="s">
        <v>9</v>
      </c>
      <c r="C6" s="5">
        <v>50</v>
      </c>
      <c r="D6" s="5">
        <v>285</v>
      </c>
      <c r="E6" s="5">
        <v>325</v>
      </c>
      <c r="F6" s="6">
        <f t="shared" si="0"/>
        <v>17.543859649122805</v>
      </c>
      <c r="G6" s="6">
        <f t="shared" si="1"/>
        <v>87.692307692307693</v>
      </c>
    </row>
    <row r="7" spans="1:9">
      <c r="B7" t="s">
        <v>10</v>
      </c>
      <c r="C7" s="5">
        <v>41</v>
      </c>
      <c r="D7" s="5">
        <v>42.3</v>
      </c>
      <c r="E7" s="5">
        <v>25</v>
      </c>
      <c r="F7" s="6">
        <f t="shared" si="0"/>
        <v>96.92671394799055</v>
      </c>
      <c r="G7" s="6">
        <f t="shared" si="1"/>
        <v>169.2</v>
      </c>
      <c r="I7" t="s">
        <v>11</v>
      </c>
    </row>
    <row r="8" spans="1:9">
      <c r="B8" t="s">
        <v>12</v>
      </c>
      <c r="C8" s="5">
        <v>55</v>
      </c>
      <c r="D8" s="5">
        <v>57.4</v>
      </c>
      <c r="E8" s="5">
        <v>50</v>
      </c>
      <c r="F8" s="6">
        <f t="shared" si="0"/>
        <v>95.818815331010455</v>
      </c>
      <c r="G8" s="6">
        <f t="shared" si="1"/>
        <v>114.8</v>
      </c>
    </row>
    <row r="9" spans="1:9">
      <c r="B9" t="s">
        <v>13</v>
      </c>
      <c r="C9" s="5">
        <v>20</v>
      </c>
      <c r="D9" s="5">
        <v>20</v>
      </c>
      <c r="E9" s="5">
        <v>20</v>
      </c>
      <c r="F9" s="6">
        <f t="shared" si="0"/>
        <v>100</v>
      </c>
      <c r="G9" s="6">
        <f t="shared" si="1"/>
        <v>100</v>
      </c>
    </row>
    <row r="10" spans="1:9">
      <c r="B10" t="s">
        <v>14</v>
      </c>
      <c r="C10" s="5">
        <v>55</v>
      </c>
      <c r="D10" s="5">
        <v>0</v>
      </c>
      <c r="E10" s="5">
        <v>95</v>
      </c>
      <c r="F10" s="6" t="e">
        <f t="shared" si="0"/>
        <v>#DIV/0!</v>
      </c>
      <c r="G10" s="6">
        <f t="shared" si="1"/>
        <v>0</v>
      </c>
    </row>
    <row r="11" spans="1:9">
      <c r="B11" t="s">
        <v>15</v>
      </c>
      <c r="C11" s="5">
        <v>50</v>
      </c>
      <c r="D11" s="5">
        <v>46.6</v>
      </c>
      <c r="E11" s="5">
        <v>55</v>
      </c>
      <c r="F11" s="6">
        <f t="shared" si="0"/>
        <v>107.29613733905579</v>
      </c>
      <c r="G11" s="6">
        <f t="shared" si="1"/>
        <v>84.727272727272734</v>
      </c>
    </row>
    <row r="12" spans="1:9">
      <c r="B12" t="s">
        <v>16</v>
      </c>
      <c r="C12" s="5">
        <v>6</v>
      </c>
      <c r="D12" s="5">
        <v>4.2</v>
      </c>
      <c r="E12" s="5">
        <v>12</v>
      </c>
      <c r="F12" s="6">
        <f t="shared" si="0"/>
        <v>142.85714285714286</v>
      </c>
      <c r="G12" s="6">
        <f t="shared" si="1"/>
        <v>35</v>
      </c>
    </row>
    <row r="13" spans="1:9">
      <c r="B13" t="s">
        <v>17</v>
      </c>
      <c r="C13" s="5">
        <v>0</v>
      </c>
      <c r="D13" s="5">
        <v>0</v>
      </c>
      <c r="E13" s="5">
        <v>15</v>
      </c>
      <c r="F13" s="6" t="e">
        <f t="shared" si="0"/>
        <v>#DIV/0!</v>
      </c>
      <c r="G13" s="6">
        <f t="shared" si="1"/>
        <v>0</v>
      </c>
    </row>
    <row r="14" spans="1:9">
      <c r="B14" t="s">
        <v>18</v>
      </c>
      <c r="C14" s="5">
        <v>35</v>
      </c>
      <c r="D14" s="5">
        <v>0</v>
      </c>
      <c r="E14" s="5"/>
      <c r="F14" s="6" t="e">
        <f t="shared" si="0"/>
        <v>#DIV/0!</v>
      </c>
      <c r="G14" s="6" t="e">
        <f t="shared" si="1"/>
        <v>#DIV/0!</v>
      </c>
    </row>
    <row r="15" spans="1:9">
      <c r="B15" s="11" t="s">
        <v>19</v>
      </c>
      <c r="C15" s="5">
        <v>95</v>
      </c>
      <c r="D15" s="5">
        <v>90</v>
      </c>
      <c r="E15" s="5"/>
      <c r="F15" s="6">
        <f t="shared" si="0"/>
        <v>105.55555555555556</v>
      </c>
      <c r="G15" s="6" t="e">
        <f t="shared" si="1"/>
        <v>#DIV/0!</v>
      </c>
    </row>
    <row r="16" spans="1:9">
      <c r="B16" t="s">
        <v>20</v>
      </c>
      <c r="C16" s="5">
        <v>5</v>
      </c>
      <c r="D16" s="5">
        <v>0</v>
      </c>
      <c r="E16" s="5"/>
      <c r="F16" s="6" t="e">
        <f t="shared" si="0"/>
        <v>#DIV/0!</v>
      </c>
      <c r="G16" s="6" t="e">
        <f t="shared" si="1"/>
        <v>#DIV/0!</v>
      </c>
    </row>
    <row r="17" spans="1:8">
      <c r="B17" t="s">
        <v>21</v>
      </c>
      <c r="C17" s="5">
        <v>5</v>
      </c>
      <c r="D17" s="5">
        <v>0</v>
      </c>
      <c r="E17" s="5"/>
      <c r="F17" s="6" t="e">
        <f t="shared" si="0"/>
        <v>#DIV/0!</v>
      </c>
      <c r="G17" s="6" t="e">
        <f t="shared" si="1"/>
        <v>#DIV/0!</v>
      </c>
    </row>
    <row r="18" spans="1:8">
      <c r="B18" t="s">
        <v>22</v>
      </c>
      <c r="C18" s="8">
        <v>30</v>
      </c>
      <c r="D18" s="8">
        <v>46.9</v>
      </c>
      <c r="E18" s="8">
        <v>40</v>
      </c>
      <c r="F18" s="6">
        <f t="shared" si="0"/>
        <v>63.965884861407254</v>
      </c>
      <c r="G18" s="6">
        <f t="shared" si="1"/>
        <v>117.24999999999999</v>
      </c>
    </row>
    <row r="19" spans="1:8">
      <c r="B19" t="s">
        <v>23</v>
      </c>
      <c r="C19" s="8">
        <v>5</v>
      </c>
      <c r="D19" s="8">
        <v>35.4</v>
      </c>
      <c r="E19" s="8">
        <v>5</v>
      </c>
      <c r="F19" s="6">
        <f t="shared" si="0"/>
        <v>14.124293785310735</v>
      </c>
      <c r="G19" s="6">
        <f t="shared" si="1"/>
        <v>708</v>
      </c>
    </row>
    <row r="20" spans="1:8">
      <c r="B20" t="s">
        <v>24</v>
      </c>
      <c r="C20" s="8">
        <v>7.2</v>
      </c>
      <c r="D20" s="8">
        <v>7.2</v>
      </c>
      <c r="E20" s="8">
        <v>18</v>
      </c>
      <c r="F20" s="6">
        <f t="shared" si="0"/>
        <v>100</v>
      </c>
      <c r="G20" s="6">
        <f t="shared" si="1"/>
        <v>40</v>
      </c>
    </row>
    <row r="21" spans="1:8">
      <c r="B21" t="s">
        <v>25</v>
      </c>
      <c r="C21" s="8">
        <v>25</v>
      </c>
      <c r="D21" s="8">
        <v>25</v>
      </c>
      <c r="E21" s="8">
        <v>30</v>
      </c>
      <c r="F21" s="6">
        <f t="shared" si="0"/>
        <v>100</v>
      </c>
      <c r="G21" s="6">
        <f t="shared" si="1"/>
        <v>83.333333333333343</v>
      </c>
    </row>
    <row r="22" spans="1:8">
      <c r="C22" s="8"/>
      <c r="D22" s="8"/>
      <c r="E22" s="8"/>
      <c r="G22" s="6"/>
    </row>
    <row r="23" spans="1:8">
      <c r="C23" s="9">
        <f>SUM(C4:C22)</f>
        <v>698.2</v>
      </c>
      <c r="D23" s="9">
        <f t="shared" ref="D23:E23" si="2">SUM(D4:D22)</f>
        <v>874</v>
      </c>
      <c r="E23" s="9">
        <f t="shared" si="2"/>
        <v>910</v>
      </c>
      <c r="F23" s="10">
        <f t="shared" si="0"/>
        <v>79.885583524027467</v>
      </c>
      <c r="G23" s="10">
        <f t="shared" si="1"/>
        <v>96.043956043956044</v>
      </c>
    </row>
    <row r="26" spans="1:8" ht="14.4">
      <c r="A26" s="4" t="s">
        <v>26</v>
      </c>
      <c r="B26" t="s">
        <v>27</v>
      </c>
      <c r="C26" s="5">
        <v>300</v>
      </c>
      <c r="D26" s="5">
        <v>526.29999999999995</v>
      </c>
      <c r="E26" s="5">
        <v>504</v>
      </c>
      <c r="F26" s="6">
        <f t="shared" ref="F26:G52" si="3">C26/D26*100</f>
        <v>57.001710051301544</v>
      </c>
      <c r="G26" s="6">
        <f t="shared" si="3"/>
        <v>104.42460317460316</v>
      </c>
      <c r="H26" s="7"/>
    </row>
    <row r="27" spans="1:8">
      <c r="B27" t="s">
        <v>28</v>
      </c>
      <c r="C27" s="5">
        <v>5</v>
      </c>
      <c r="D27" s="5">
        <v>2.4</v>
      </c>
      <c r="E27" s="5">
        <v>5</v>
      </c>
      <c r="F27" s="6">
        <f t="shared" si="3"/>
        <v>208.33333333333334</v>
      </c>
      <c r="G27" s="6">
        <f t="shared" si="3"/>
        <v>48</v>
      </c>
    </row>
    <row r="28" spans="1:8">
      <c r="B28" t="s">
        <v>29</v>
      </c>
      <c r="C28" s="5">
        <v>15</v>
      </c>
      <c r="D28" s="5">
        <v>13.8</v>
      </c>
      <c r="E28" s="5">
        <v>15</v>
      </c>
      <c r="F28" s="6">
        <f t="shared" si="3"/>
        <v>108.69565217391303</v>
      </c>
      <c r="G28" s="6">
        <f t="shared" si="3"/>
        <v>92</v>
      </c>
    </row>
    <row r="29" spans="1:8">
      <c r="B29" t="s">
        <v>14</v>
      </c>
      <c r="C29" s="5">
        <v>25</v>
      </c>
      <c r="D29" s="5">
        <v>1.2</v>
      </c>
      <c r="E29" s="5">
        <v>25</v>
      </c>
      <c r="F29" s="6">
        <f t="shared" si="3"/>
        <v>2083.3333333333335</v>
      </c>
      <c r="G29" s="6">
        <f t="shared" si="3"/>
        <v>4.8</v>
      </c>
    </row>
    <row r="30" spans="1:8" ht="14.4">
      <c r="B30" t="s">
        <v>15</v>
      </c>
      <c r="C30" s="5">
        <v>25</v>
      </c>
      <c r="D30" s="5">
        <v>25.4</v>
      </c>
      <c r="E30" s="5">
        <v>15</v>
      </c>
      <c r="F30" s="6">
        <f t="shared" si="3"/>
        <v>98.425196850393704</v>
      </c>
      <c r="G30" s="6">
        <f t="shared" si="3"/>
        <v>169.33333333333331</v>
      </c>
      <c r="H30" s="7"/>
    </row>
    <row r="31" spans="1:8" ht="14.4">
      <c r="B31" t="s">
        <v>16</v>
      </c>
      <c r="C31" s="5">
        <v>3</v>
      </c>
      <c r="D31" s="5">
        <v>2.4</v>
      </c>
      <c r="E31" s="5">
        <v>2</v>
      </c>
      <c r="F31" s="6">
        <f t="shared" si="3"/>
        <v>125</v>
      </c>
      <c r="G31" s="6">
        <f t="shared" si="3"/>
        <v>120</v>
      </c>
      <c r="H31" s="7"/>
    </row>
    <row r="32" spans="1:8">
      <c r="B32" t="s">
        <v>17</v>
      </c>
      <c r="C32" s="5">
        <v>0</v>
      </c>
      <c r="D32" s="5">
        <v>0</v>
      </c>
      <c r="E32" s="5">
        <v>2</v>
      </c>
      <c r="F32" s="6" t="e">
        <f t="shared" si="3"/>
        <v>#DIV/0!</v>
      </c>
      <c r="G32" s="6">
        <f t="shared" si="3"/>
        <v>0</v>
      </c>
    </row>
    <row r="33" spans="2:8">
      <c r="B33" t="s">
        <v>18</v>
      </c>
      <c r="C33" s="5">
        <v>15</v>
      </c>
      <c r="D33" s="5">
        <v>12</v>
      </c>
      <c r="E33" s="5">
        <v>0</v>
      </c>
      <c r="F33" s="6">
        <f t="shared" si="3"/>
        <v>125</v>
      </c>
      <c r="G33" s="6" t="e">
        <f t="shared" si="3"/>
        <v>#DIV/0!</v>
      </c>
    </row>
    <row r="34" spans="2:8" ht="14.4">
      <c r="B34" s="11" t="s">
        <v>19</v>
      </c>
      <c r="C34" s="5">
        <v>65</v>
      </c>
      <c r="D34" s="5">
        <v>62.2</v>
      </c>
      <c r="E34" s="5">
        <v>0</v>
      </c>
      <c r="F34" s="6">
        <f t="shared" si="3"/>
        <v>104.50160771704179</v>
      </c>
      <c r="G34" s="6" t="e">
        <f t="shared" si="3"/>
        <v>#DIV/0!</v>
      </c>
      <c r="H34" s="7"/>
    </row>
    <row r="35" spans="2:8" ht="14.4">
      <c r="B35" t="s">
        <v>30</v>
      </c>
      <c r="C35" s="5">
        <v>0</v>
      </c>
      <c r="D35" s="5">
        <v>5.5</v>
      </c>
      <c r="E35" s="5">
        <v>0</v>
      </c>
      <c r="F35" s="6">
        <f t="shared" si="3"/>
        <v>0</v>
      </c>
      <c r="G35" s="6" t="e">
        <f t="shared" si="3"/>
        <v>#DIV/0!</v>
      </c>
      <c r="H35" s="7"/>
    </row>
    <row r="36" spans="2:8">
      <c r="B36" t="s">
        <v>31</v>
      </c>
      <c r="C36" s="5">
        <v>20</v>
      </c>
      <c r="D36" s="5">
        <v>20</v>
      </c>
      <c r="E36" s="5">
        <v>20</v>
      </c>
      <c r="F36" s="6">
        <f t="shared" si="3"/>
        <v>100</v>
      </c>
      <c r="G36" s="6">
        <f t="shared" si="3"/>
        <v>100</v>
      </c>
    </row>
    <row r="37" spans="2:8">
      <c r="B37" t="s">
        <v>32</v>
      </c>
      <c r="C37" s="5">
        <v>30</v>
      </c>
      <c r="D37" s="5">
        <v>2.2000000000000002</v>
      </c>
      <c r="E37" s="5">
        <v>5</v>
      </c>
      <c r="F37" s="6">
        <f t="shared" si="3"/>
        <v>1363.6363636363635</v>
      </c>
      <c r="G37" s="6">
        <f t="shared" si="3"/>
        <v>44.000000000000007</v>
      </c>
    </row>
    <row r="38" spans="2:8">
      <c r="B38" t="s">
        <v>33</v>
      </c>
      <c r="C38" s="5">
        <v>8</v>
      </c>
      <c r="D38" s="5">
        <v>7.9</v>
      </c>
      <c r="E38" s="5">
        <v>5</v>
      </c>
      <c r="F38" s="6">
        <f t="shared" si="3"/>
        <v>101.26582278481011</v>
      </c>
      <c r="G38" s="6">
        <f t="shared" si="3"/>
        <v>158</v>
      </c>
    </row>
    <row r="39" spans="2:8">
      <c r="B39" t="s">
        <v>34</v>
      </c>
      <c r="C39" s="5">
        <v>3</v>
      </c>
      <c r="D39" s="5">
        <v>3.3</v>
      </c>
      <c r="E39" s="5">
        <v>3</v>
      </c>
      <c r="F39" s="6">
        <f t="shared" si="3"/>
        <v>90.909090909090921</v>
      </c>
      <c r="G39" s="6">
        <f t="shared" si="3"/>
        <v>109.99999999999999</v>
      </c>
    </row>
    <row r="40" spans="2:8">
      <c r="B40" t="s">
        <v>35</v>
      </c>
      <c r="C40" s="5">
        <v>3</v>
      </c>
      <c r="D40" s="5">
        <v>2.2999999999999998</v>
      </c>
      <c r="E40" s="5">
        <v>7</v>
      </c>
      <c r="F40" s="6">
        <f t="shared" si="3"/>
        <v>130.43478260869566</v>
      </c>
      <c r="G40" s="6">
        <f t="shared" si="3"/>
        <v>32.857142857142854</v>
      </c>
    </row>
    <row r="41" spans="2:8">
      <c r="B41" s="11" t="s">
        <v>36</v>
      </c>
      <c r="C41" s="5">
        <v>15</v>
      </c>
      <c r="D41" s="5">
        <v>19</v>
      </c>
      <c r="E41" s="5">
        <v>6</v>
      </c>
      <c r="F41" s="6">
        <f t="shared" si="3"/>
        <v>78.94736842105263</v>
      </c>
      <c r="G41" s="6">
        <f t="shared" si="3"/>
        <v>316.66666666666663</v>
      </c>
    </row>
    <row r="42" spans="2:8" ht="14.4">
      <c r="B42" t="s">
        <v>37</v>
      </c>
      <c r="C42" s="5">
        <v>0.1</v>
      </c>
      <c r="D42" s="5">
        <v>0.1</v>
      </c>
      <c r="E42" s="5">
        <v>1</v>
      </c>
      <c r="F42" s="6">
        <f t="shared" si="3"/>
        <v>100</v>
      </c>
      <c r="G42" s="6">
        <f t="shared" si="3"/>
        <v>10</v>
      </c>
      <c r="H42" s="7"/>
    </row>
    <row r="43" spans="2:8" ht="14.4">
      <c r="B43" t="s">
        <v>38</v>
      </c>
      <c r="C43" s="5">
        <v>2.2000000000000002</v>
      </c>
      <c r="D43" s="5">
        <v>2.2000000000000002</v>
      </c>
      <c r="E43" s="5">
        <v>2.5</v>
      </c>
      <c r="F43" s="6">
        <f t="shared" si="3"/>
        <v>100</v>
      </c>
      <c r="G43" s="6">
        <f t="shared" si="3"/>
        <v>88.000000000000014</v>
      </c>
      <c r="H43" s="7"/>
    </row>
    <row r="44" spans="2:8">
      <c r="B44" t="s">
        <v>39</v>
      </c>
      <c r="C44" s="5">
        <v>3</v>
      </c>
      <c r="D44" s="5">
        <v>15.1</v>
      </c>
      <c r="E44" s="5">
        <v>10</v>
      </c>
      <c r="F44" s="6">
        <f t="shared" si="3"/>
        <v>19.867549668874172</v>
      </c>
      <c r="G44" s="6">
        <f t="shared" si="3"/>
        <v>151</v>
      </c>
    </row>
    <row r="45" spans="2:8">
      <c r="B45" t="s">
        <v>40</v>
      </c>
      <c r="C45" s="5">
        <v>3.5</v>
      </c>
      <c r="D45" s="5">
        <v>3.5</v>
      </c>
      <c r="E45" s="5">
        <v>3</v>
      </c>
      <c r="F45" s="6">
        <f t="shared" si="3"/>
        <v>100</v>
      </c>
      <c r="G45" s="6">
        <f t="shared" si="3"/>
        <v>116.66666666666667</v>
      </c>
    </row>
    <row r="46" spans="2:8" ht="14.4">
      <c r="B46" t="s">
        <v>41</v>
      </c>
      <c r="C46" s="5">
        <v>11</v>
      </c>
      <c r="D46" s="5">
        <v>11</v>
      </c>
      <c r="E46" s="5">
        <v>12</v>
      </c>
      <c r="F46" s="6">
        <f t="shared" si="3"/>
        <v>100</v>
      </c>
      <c r="G46" s="6">
        <f t="shared" si="3"/>
        <v>91.666666666666657</v>
      </c>
      <c r="H46" s="7"/>
    </row>
    <row r="47" spans="2:8">
      <c r="B47" t="s">
        <v>42</v>
      </c>
      <c r="C47" s="5">
        <v>2.5</v>
      </c>
      <c r="D47" s="5">
        <v>2.5</v>
      </c>
      <c r="E47" s="5">
        <v>3</v>
      </c>
      <c r="F47" s="6">
        <f t="shared" si="3"/>
        <v>100</v>
      </c>
      <c r="G47" s="6">
        <f t="shared" si="3"/>
        <v>83.333333333333343</v>
      </c>
    </row>
    <row r="48" spans="2:8">
      <c r="B48" t="s">
        <v>43</v>
      </c>
      <c r="C48" s="5">
        <v>183</v>
      </c>
      <c r="D48" s="5">
        <v>183.2</v>
      </c>
      <c r="E48" s="5">
        <v>210</v>
      </c>
      <c r="F48" s="6">
        <f t="shared" si="3"/>
        <v>99.890829694323145</v>
      </c>
      <c r="G48" s="6">
        <f t="shared" si="3"/>
        <v>87.238095238095241</v>
      </c>
    </row>
    <row r="49" spans="1:9">
      <c r="B49" t="s">
        <v>44</v>
      </c>
      <c r="C49" s="5"/>
      <c r="D49" s="5">
        <v>40</v>
      </c>
      <c r="E49" s="5"/>
      <c r="F49" s="6">
        <f t="shared" si="3"/>
        <v>0</v>
      </c>
      <c r="G49" s="6" t="e">
        <f t="shared" si="3"/>
        <v>#DIV/0!</v>
      </c>
    </row>
    <row r="50" spans="1:9" ht="14.4">
      <c r="B50" t="s">
        <v>45</v>
      </c>
      <c r="C50" s="5">
        <v>45</v>
      </c>
      <c r="D50" s="5"/>
      <c r="E50" s="5"/>
      <c r="F50" s="6" t="e">
        <f t="shared" si="3"/>
        <v>#DIV/0!</v>
      </c>
      <c r="G50" s="6" t="e">
        <f t="shared" si="3"/>
        <v>#DIV/0!</v>
      </c>
      <c r="H50" s="7"/>
    </row>
    <row r="51" spans="1:9" ht="14.4">
      <c r="C51" s="5"/>
      <c r="D51" s="5"/>
      <c r="E51" s="5"/>
      <c r="G51" s="6"/>
      <c r="H51" s="7"/>
      <c r="I51" s="12"/>
    </row>
    <row r="52" spans="1:9" ht="14.4">
      <c r="C52" s="9">
        <f>SUM(C26:C51)</f>
        <v>782.30000000000007</v>
      </c>
      <c r="D52" s="9">
        <f t="shared" ref="D52:E52" si="4">SUM(D26:D51)</f>
        <v>963.5</v>
      </c>
      <c r="E52" s="9">
        <f t="shared" si="4"/>
        <v>855.5</v>
      </c>
      <c r="F52" s="10">
        <f t="shared" si="3"/>
        <v>81.193565127140644</v>
      </c>
      <c r="G52" s="10">
        <f t="shared" si="3"/>
        <v>112.62419637638807</v>
      </c>
      <c r="H52" s="7"/>
    </row>
    <row r="54" spans="1:9">
      <c r="A54" s="4" t="s">
        <v>46</v>
      </c>
      <c r="C54" s="9">
        <f>C23-C52</f>
        <v>-84.100000000000023</v>
      </c>
      <c r="D54" s="9">
        <f t="shared" ref="D54:E54" si="5">D23-D52</f>
        <v>-89.5</v>
      </c>
      <c r="E54" s="9">
        <f t="shared" si="5"/>
        <v>54.5</v>
      </c>
      <c r="F54" s="6"/>
      <c r="G54" s="12"/>
      <c r="H54" s="5"/>
    </row>
    <row r="55" spans="1:9">
      <c r="C55" s="9"/>
      <c r="D55" s="9"/>
      <c r="E55" s="9"/>
    </row>
    <row r="56" spans="1:9" ht="14.4">
      <c r="A56" s="13"/>
      <c r="B56" s="13"/>
      <c r="C56" s="13"/>
      <c r="D56" s="13"/>
      <c r="E56" s="13"/>
      <c r="F56" s="13"/>
      <c r="G56" s="13"/>
      <c r="H56" s="14"/>
    </row>
    <row r="57" spans="1:9">
      <c r="A57" s="13"/>
      <c r="B57" s="13"/>
      <c r="C57" s="15"/>
      <c r="D57" s="15"/>
      <c r="E57" s="15"/>
      <c r="F57" s="13"/>
      <c r="G57" s="13"/>
      <c r="H57" s="15"/>
    </row>
    <row r="58" spans="1:9">
      <c r="A58" s="16"/>
      <c r="B58" s="13"/>
      <c r="C58" s="13"/>
      <c r="D58" s="13"/>
      <c r="E58" s="13"/>
      <c r="F58" s="13"/>
      <c r="G58" s="13"/>
      <c r="H58" s="17"/>
    </row>
    <row r="59" spans="1:9">
      <c r="A59" s="13"/>
      <c r="B59" s="13"/>
      <c r="C59" s="13"/>
      <c r="D59" s="13"/>
      <c r="E59" s="13"/>
      <c r="F59" s="13"/>
      <c r="G59" s="13"/>
      <c r="H59" s="17"/>
    </row>
    <row r="60" spans="1:9">
      <c r="A60" s="13"/>
      <c r="B60" s="13"/>
      <c r="C60" s="13"/>
      <c r="D60" s="13"/>
      <c r="E60" s="13"/>
      <c r="F60" s="13"/>
      <c r="G60" s="13"/>
      <c r="H60" s="17"/>
    </row>
    <row r="61" spans="1:9">
      <c r="A61" s="13"/>
      <c r="B61" s="13"/>
      <c r="C61" s="13"/>
      <c r="D61" s="13"/>
      <c r="E61" s="13"/>
      <c r="F61" s="13"/>
      <c r="G61" s="13"/>
      <c r="H61" s="17"/>
    </row>
    <row r="62" spans="1:9">
      <c r="A62" s="13"/>
      <c r="B62" s="13"/>
      <c r="C62" s="13"/>
      <c r="D62" s="13"/>
      <c r="E62" s="13"/>
      <c r="F62" s="13"/>
      <c r="G62" s="13"/>
      <c r="H62" s="17"/>
    </row>
    <row r="63" spans="1:9">
      <c r="A63" s="13"/>
      <c r="B63" s="13"/>
      <c r="C63" s="13"/>
      <c r="D63" s="13"/>
      <c r="E63" s="13"/>
      <c r="F63" s="13"/>
      <c r="G63" s="13"/>
      <c r="H63" s="17"/>
    </row>
    <row r="64" spans="1:9">
      <c r="A64" s="13"/>
      <c r="B64" s="13"/>
      <c r="C64" s="13"/>
      <c r="D64" s="13"/>
      <c r="E64" s="13"/>
      <c r="F64" s="13"/>
      <c r="G64" s="13"/>
      <c r="H64" s="18"/>
    </row>
    <row r="65" spans="1:8">
      <c r="A65" s="13"/>
      <c r="B65" s="13"/>
      <c r="C65" s="16"/>
      <c r="D65" s="16"/>
      <c r="E65" s="16"/>
      <c r="F65" s="13"/>
      <c r="G65" s="13"/>
      <c r="H65" s="13"/>
    </row>
  </sheetData>
  <phoneticPr fontId="6" type="noConversion"/>
  <pageMargins left="0" right="0" top="0.39409448818897641" bottom="0.39409448818897641" header="0" footer="0"/>
  <headerFooter>
    <oddHeader>&amp;C&amp;A</oddHeader>
    <oddFooter>&amp;CSida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69921875" defaultRowHeight="13.8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471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Färre poster</vt:lpstr>
      <vt:lpstr>Detalj</vt:lpstr>
      <vt:lpstr>Blad1</vt:lpstr>
      <vt:lpstr>Detalj!Utskriftsområde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o. Ida Hördegårdh</dc:creator>
  <cp:lastModifiedBy>Pierre</cp:lastModifiedBy>
  <cp:revision>34</cp:revision>
  <cp:lastPrinted>2013-02-04T21:56:41Z</cp:lastPrinted>
  <dcterms:created xsi:type="dcterms:W3CDTF">2011-01-15T14:58:05Z</dcterms:created>
  <dcterms:modified xsi:type="dcterms:W3CDTF">2013-02-19T22:03:34Z</dcterms:modified>
</cp:coreProperties>
</file>