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0"/>
  </bookViews>
  <sheets>
    <sheet name="Inmatning" sheetId="1" r:id="rId1"/>
    <sheet name="Sammanställning" sheetId="2" r:id="rId2"/>
    <sheet name="Hjälpblad" sheetId="3" r:id="rId3"/>
  </sheets>
  <definedNames>
    <definedName name="Hem">'Hjälpblad'!$A$1</definedName>
    <definedName name="Namn">'Hjälpblad'!$B$68</definedName>
    <definedName name="Poäng">'Hjälpblad'!$B$101</definedName>
    <definedName name="TABLE" localSheetId="0">'Inmatning'!$A$27:$J$36</definedName>
    <definedName name="TABLE_2" localSheetId="0">'Inmatning'!$B$103:$H$108</definedName>
    <definedName name="TABLE_3" localSheetId="0">'Inmatning'!$B$103:$E$103</definedName>
    <definedName name="EXTRACT" localSheetId="0">'Inmatning'!$P$2</definedName>
    <definedName name="EXTRACT" localSheetId="1">'Sammanställning'!$A$10</definedName>
  </definedNames>
  <calcPr fullCalcOnLoad="1"/>
</workbook>
</file>

<file path=xl/sharedStrings.xml><?xml version="1.0" encoding="utf-8"?>
<sst xmlns="http://schemas.openxmlformats.org/spreadsheetml/2006/main" count="187" uniqueCount="90">
  <si>
    <t>H16</t>
  </si>
  <si>
    <t>Etapp 2</t>
  </si>
  <si>
    <t>Etapp 1</t>
  </si>
  <si>
    <t>Etapp 3</t>
  </si>
  <si>
    <t>Etapp 4</t>
  </si>
  <si>
    <t>Totalt</t>
  </si>
  <si>
    <t>OK Alehof</t>
  </si>
  <si>
    <t>IK Uven</t>
  </si>
  <si>
    <t>Sävedalens AIK</t>
  </si>
  <si>
    <t>H14</t>
  </si>
  <si>
    <t>H12</t>
  </si>
  <si>
    <t>Lerums SOK</t>
  </si>
  <si>
    <t>Tolered-Utby OL</t>
  </si>
  <si>
    <t>H10</t>
  </si>
  <si>
    <t>D16</t>
  </si>
  <si>
    <t>D14</t>
  </si>
  <si>
    <t>D12</t>
  </si>
  <si>
    <t>D10</t>
  </si>
  <si>
    <t>U1</t>
  </si>
  <si>
    <t>Göteborgs Skidklubb</t>
  </si>
  <si>
    <t>U2</t>
  </si>
  <si>
    <t>U3</t>
  </si>
  <si>
    <t>U4</t>
  </si>
  <si>
    <t>+ = Öppna tidinmatningsfält</t>
  </si>
  <si>
    <r>
      <t>-</t>
    </r>
    <r>
      <rPr>
        <sz val="10"/>
        <color indexed="10"/>
        <rFont val="Arial"/>
        <family val="2"/>
      </rPr>
      <t xml:space="preserve"> = Stäng tidinmatningsfält</t>
    </r>
  </si>
  <si>
    <t>FK Herkules</t>
  </si>
  <si>
    <t>Antal startande per etapp</t>
  </si>
  <si>
    <t>IF Marin Väst</t>
  </si>
  <si>
    <t>OK Landehof</t>
  </si>
  <si>
    <t>Göteborg-Majorna OK</t>
  </si>
  <si>
    <t>Etapper</t>
  </si>
  <si>
    <t>Diplom</t>
  </si>
  <si>
    <t>Plakett</t>
  </si>
  <si>
    <t>Plaketter</t>
  </si>
  <si>
    <t>Check</t>
  </si>
  <si>
    <t>Lite hjälp på vägen</t>
  </si>
  <si>
    <t>Inmatning av namn</t>
  </si>
  <si>
    <t>Inmatning av klubbnamn</t>
  </si>
  <si>
    <t>-</t>
  </si>
  <si>
    <t>Inmatning av deltagarnamn</t>
  </si>
  <si>
    <r>
      <t xml:space="preserve">För- och efternamn skrivs in i kolumn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för respektive klass.</t>
    </r>
  </si>
  <si>
    <t>Inmatning av tider</t>
  </si>
  <si>
    <r>
      <t xml:space="preserve">Deltagarnas tider registreras i kolumnerna </t>
    </r>
    <r>
      <rPr>
        <b/>
        <sz val="10"/>
        <rFont val="Arial"/>
        <family val="2"/>
      </rPr>
      <t>D-G</t>
    </r>
    <r>
      <rPr>
        <sz val="10"/>
        <rFont val="Arial"/>
        <family val="0"/>
      </rPr>
      <t xml:space="preserve">. </t>
    </r>
  </si>
  <si>
    <t>siffran 2 längst upp i vänstra hörnet av inmatningsarket</t>
  </si>
  <si>
    <t>Tiderna registeras i minuter och sekunder, med den decimalavskiljare som finns i respektive dators grundinställning.</t>
  </si>
  <si>
    <t>Har ni kommatecken blir det 22,36 och har ni punktinställning blir det 22.36</t>
  </si>
  <si>
    <t>Registreras med 999</t>
  </si>
  <si>
    <t>Felstämpling eller utgått …….</t>
  </si>
  <si>
    <t>Ej start …………………………</t>
  </si>
  <si>
    <t>Klassen struken ……………..</t>
  </si>
  <si>
    <t>Löpare som startat registreras med 999</t>
  </si>
  <si>
    <t>Viktigt att koden är 999 för att löparna skall kunna tillgodoräkna sig etappen för diplom</t>
  </si>
  <si>
    <r>
      <t xml:space="preserve">Om </t>
    </r>
    <r>
      <rPr>
        <u val="single"/>
        <sz val="10"/>
        <rFont val="Arial"/>
        <family val="2"/>
      </rPr>
      <t>kolumnerna</t>
    </r>
    <r>
      <rPr>
        <sz val="10"/>
        <rFont val="Arial"/>
        <family val="0"/>
      </rPr>
      <t xml:space="preserve"> är dolda </t>
    </r>
    <r>
      <rPr>
        <u val="single"/>
        <sz val="10"/>
        <rFont val="Arial"/>
        <family val="2"/>
      </rPr>
      <t>öppnas</t>
    </r>
    <r>
      <rPr>
        <sz val="10"/>
        <rFont val="Arial"/>
        <family val="0"/>
      </rPr>
      <t xml:space="preserve"> de genom att klicka på + tecknet ovanför kolumn 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 eller på </t>
    </r>
  </si>
  <si>
    <t>siffran 1 längst upp i vänstra hörnet av inmatningsarket</t>
  </si>
  <si>
    <r>
      <t>Inmatningskolumnerna kan döljas</t>
    </r>
    <r>
      <rPr>
        <sz val="10"/>
        <rFont val="Arial"/>
        <family val="0"/>
      </rPr>
      <t xml:space="preserve"> genom att klicka på minustecknet ovanför 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>-kolumnen eller på</t>
    </r>
  </si>
  <si>
    <t>Öppning resp stängning av inmatningskolumner</t>
  </si>
  <si>
    <t>Uträkning av poäng</t>
  </si>
  <si>
    <t>Segraren i respektive klass får 60 poäng.</t>
  </si>
  <si>
    <t>För varje påbörjad minut efter segratiden dras av 1 poäng.</t>
  </si>
  <si>
    <t>*</t>
  </si>
  <si>
    <t>Ingen avrundning av tider sker utan varje sekund räknas!</t>
  </si>
  <si>
    <t>Placeringssiffra</t>
  </si>
  <si>
    <t>Lika poäng på de två bästa tävlingarna ger samma placeringssiffra oavsett resultat på övriga tävlingar.</t>
  </si>
  <si>
    <t>Alla med placeringssiffran 1, 2 eller 3 får plakett.</t>
  </si>
  <si>
    <t>Frölunda OL</t>
  </si>
  <si>
    <t>Kungälvs OK</t>
  </si>
  <si>
    <t>Fyll i ny klubb här!</t>
  </si>
  <si>
    <t>2 st godkända etappresultat krävs för att få en placeringssiffra</t>
  </si>
  <si>
    <t>Registreras inte !!!</t>
  </si>
  <si>
    <t>Extradiplom (2 per klubb)</t>
  </si>
  <si>
    <t>Antal diplom</t>
  </si>
  <si>
    <t>Antal diplom att beställa</t>
  </si>
  <si>
    <t>Plaketter att beställa</t>
  </si>
  <si>
    <t>Uppåt</t>
  </si>
  <si>
    <t>Distriktets klubbar finns angivna under fliken sammanställning, Viktigt att endast en stavningsvariant av respektive klubbnamn</t>
  </si>
  <si>
    <t>förekommer, annars fungerar inte sammanräkningen av diplom och plaketter.</t>
  </si>
  <si>
    <t>Nytillkomna klubbar skall registreras under sammanställningsfliken.</t>
  </si>
  <si>
    <r>
      <t xml:space="preserve">Alla som </t>
    </r>
    <r>
      <rPr>
        <b/>
        <sz val="10"/>
        <rFont val="Arial"/>
        <family val="2"/>
      </rPr>
      <t>startat</t>
    </r>
    <r>
      <rPr>
        <sz val="10"/>
        <rFont val="Arial"/>
        <family val="0"/>
      </rPr>
      <t xml:space="preserve"> på 2 eller fler tävlingar erhåller diplom</t>
    </r>
  </si>
  <si>
    <t>Om hjälp behövs angående Excelprogrammet</t>
  </si>
  <si>
    <t>kontakta Lennart Andersson, tel 269468</t>
  </si>
  <si>
    <t>Sammanställningsfliken</t>
  </si>
  <si>
    <t>Inmatningsfliken</t>
  </si>
  <si>
    <t>IK Stern</t>
  </si>
  <si>
    <t>IFK Göteborg</t>
  </si>
  <si>
    <t>Närnattcupen 2004</t>
  </si>
  <si>
    <t>Klubb</t>
  </si>
  <si>
    <r>
      <t xml:space="preserve">Förs in i kolumn </t>
    </r>
    <r>
      <rPr>
        <b/>
        <sz val="10"/>
        <rFont val="Arial"/>
        <family val="2"/>
      </rPr>
      <t xml:space="preserve">C </t>
    </r>
    <r>
      <rPr>
        <sz val="10"/>
        <rFont val="Arial"/>
        <family val="2"/>
      </rPr>
      <t>genom att välja från den lista som visas då klubbcellen markeras.</t>
    </r>
  </si>
  <si>
    <t xml:space="preserve">eller via mail </t>
  </si>
  <si>
    <t xml:space="preserve">lennart.andersson@goteborg.bostream.se </t>
  </si>
  <si>
    <t>OBS!!  Rör ej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</si>
</sst>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49">
    <font>
      <sz val="10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0" xfId="45" applyAlignment="1" applyProtection="1">
      <alignment horizontal="center"/>
      <protection/>
    </xf>
    <xf numFmtId="0" fontId="5" fillId="0" borderId="0" xfId="45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6" borderId="0" xfId="0" applyFill="1" applyAlignment="1">
      <alignment/>
    </xf>
    <xf numFmtId="0" fontId="14" fillId="37" borderId="0" xfId="0" applyFont="1" applyFill="1" applyAlignment="1">
      <alignment horizontal="center"/>
    </xf>
    <xf numFmtId="0" fontId="5" fillId="38" borderId="0" xfId="45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3181350" y="647700"/>
          <a:ext cx="2438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0</xdr:row>
      <xdr:rowOff>19050</xdr:rowOff>
    </xdr:from>
    <xdr:to>
      <xdr:col>1</xdr:col>
      <xdr:colOff>38100</xdr:colOff>
      <xdr:row>0</xdr:row>
      <xdr:rowOff>219075</xdr:rowOff>
    </xdr:to>
    <xdr:pic macro="[0]!Help"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3" name="Rectangle 47"/>
        <xdr:cNvSpPr>
          <a:spLocks/>
        </xdr:cNvSpPr>
      </xdr:nvSpPr>
      <xdr:spPr>
        <a:xfrm>
          <a:off x="609600" y="0"/>
          <a:ext cx="12573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43050" y="32385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43050" y="64770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1</xdr:row>
      <xdr:rowOff>142875</xdr:rowOff>
    </xdr:from>
    <xdr:to>
      <xdr:col>12</xdr:col>
      <xdr:colOff>66675</xdr:colOff>
      <xdr:row>20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304800"/>
          <a:ext cx="25717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/C:/html/GOF/narnatt/nattcupbermall.xls" TargetMode="External" /><Relationship Id="rId2" Type="http://schemas.openxmlformats.org/officeDocument/2006/relationships/hyperlink" Target="mailto:lennart.andersson@goteborg.bostream.se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332"/>
  <sheetViews>
    <sheetView tabSelected="1" zoomScalePageLayoutView="0" workbookViewId="0" topLeftCell="A1">
      <selection activeCell="B8" sqref="B8"/>
    </sheetView>
  </sheetViews>
  <sheetFormatPr defaultColWidth="9.140625" defaultRowHeight="12.75" outlineLevelCol="1"/>
  <cols>
    <col min="2" max="2" width="18.8515625" style="0" bestFit="1" customWidth="1"/>
    <col min="3" max="3" width="19.7109375" style="0" bestFit="1" customWidth="1"/>
    <col min="4" max="7" width="9.140625" style="0" hidden="1" customWidth="1" outlineLevel="1"/>
    <col min="8" max="8" width="9.140625" style="0" customWidth="1" collapsed="1"/>
    <col min="13" max="13" width="9.140625" style="0" customWidth="1"/>
    <col min="14" max="14" width="7.8515625" style="0" customWidth="1"/>
    <col min="15" max="15" width="6.8515625" style="0" customWidth="1"/>
  </cols>
  <sheetData>
    <row r="1" spans="2:15" ht="18">
      <c r="B1" s="31" t="s">
        <v>35</v>
      </c>
      <c r="D1" s="6" t="s">
        <v>24</v>
      </c>
      <c r="H1" s="5" t="s">
        <v>23</v>
      </c>
      <c r="O1" s="1"/>
    </row>
    <row r="2" spans="4:16" ht="12.75">
      <c r="D2" s="3"/>
      <c r="M2" s="4"/>
      <c r="O2" s="1"/>
      <c r="P2" s="1"/>
    </row>
    <row r="3" spans="1:16" ht="20.25">
      <c r="A3" s="2" t="s">
        <v>84</v>
      </c>
      <c r="H3" s="9" t="s">
        <v>26</v>
      </c>
      <c r="I3" s="9"/>
      <c r="J3" s="9"/>
      <c r="K3" s="9"/>
      <c r="P3" s="1"/>
    </row>
    <row r="4" spans="8:11" ht="12.75">
      <c r="H4" s="15">
        <f>COUNTIF(H7:H234,"&gt;-1")</f>
        <v>0</v>
      </c>
      <c r="I4" s="15">
        <f>COUNTIF(I7:I234,"&gt;-1")</f>
        <v>0</v>
      </c>
      <c r="J4" s="15">
        <f>COUNTIF(J7:J234,"&gt;-1")</f>
        <v>0</v>
      </c>
      <c r="K4" s="15">
        <f>COUNTIF(K7:K234,"&gt;-1")</f>
        <v>0</v>
      </c>
    </row>
    <row r="5" ht="12.75">
      <c r="P5" s="1"/>
    </row>
    <row r="6" spans="4:16" ht="12.75">
      <c r="D6" s="21"/>
      <c r="P6" s="1"/>
    </row>
    <row r="7" spans="1:16" ht="19.5" customHeight="1">
      <c r="A7" s="7" t="s">
        <v>0</v>
      </c>
      <c r="B7" s="7"/>
      <c r="C7" s="7" t="s">
        <v>85</v>
      </c>
      <c r="D7" s="7"/>
      <c r="E7" s="7"/>
      <c r="F7" s="7"/>
      <c r="G7" s="7"/>
      <c r="H7" s="7" t="s">
        <v>2</v>
      </c>
      <c r="I7" s="7" t="s">
        <v>1</v>
      </c>
      <c r="J7" s="7" t="s">
        <v>3</v>
      </c>
      <c r="K7" s="7" t="s">
        <v>4</v>
      </c>
      <c r="L7" s="7" t="s">
        <v>5</v>
      </c>
      <c r="M7" t="s">
        <v>30</v>
      </c>
      <c r="N7" t="s">
        <v>31</v>
      </c>
      <c r="O7" t="s">
        <v>32</v>
      </c>
      <c r="P7" s="1"/>
    </row>
    <row r="8" spans="1:16" ht="12.75">
      <c r="A8">
        <f>IF(OR(M8&lt;2,COUNTIF(D8:G8,999)&gt;2),"",IF(AND(M8=2,COUNTIF(D8:G8,999)=1),"",IF(AND(M8=3,COUNTIF(D8:G8,999)=2),"",1)))</f>
      </c>
      <c r="D8" s="11"/>
      <c r="E8" s="11"/>
      <c r="F8" s="11"/>
      <c r="G8" s="11"/>
      <c r="H8">
        <f aca="true" t="shared" si="0" ref="H8:H25">IF(D8="","",IF(D8=999,0,IF(D8&gt;MINA(D$8:D$25)+60,0,IF(D8=MINA(D$8:D$25),60,60-(CEILING(D8-MINA(D$8:D$25),1))))))</f>
      </c>
      <c r="I8">
        <f aca="true" t="shared" si="1" ref="I8:I25">IF(E8="","",IF(E8=999,0,IF(E8&gt;MINA(E$8:E$25)+60,0,IF(E8=MINA(E$8:E$25),60,60-(CEILING(E8-MINA(E$8:E$25),1))))))</f>
      </c>
      <c r="J8">
        <f aca="true" t="shared" si="2" ref="J8:J25">IF(F8="","",IF(F8=999,0,IF(F8&gt;MINA(F$8:F$25)+60,0,IF(F8=MINA(F$8:F$25),60,60-(CEILING(F8-MINA(F$8:F$25),1))))))</f>
      </c>
      <c r="K8">
        <f aca="true" t="shared" si="3" ref="K8:K25">IF(G8="","",IF(G8=999,0,IF(G8&gt;MINA(G$8:G$25)+60,0,IF(G8=MINA(G$8:G$25),60,60-(CEILING(G8-MINA(G$8:G$25),1))))))</f>
      </c>
      <c r="L8">
        <f aca="true" t="shared" si="4" ref="L8:L25">IF(M8=0,"",IF(M8&gt;1,SUM(LARGE(H8:K8,1)+LARGE(H8:K8,2)),SUM(H8:K8)))</f>
      </c>
      <c r="M8">
        <f aca="true" t="shared" si="5" ref="M8:M25">COUNT(H8:K8)</f>
        <v>0</v>
      </c>
      <c r="N8">
        <f>IF(M8&gt;1,1,"")</f>
      </c>
      <c r="O8">
        <f>IF(A8&lt;4,1,"")</f>
      </c>
      <c r="P8" s="1"/>
    </row>
    <row r="9" spans="1:15" ht="12.75">
      <c r="A9" s="10">
        <f aca="true" t="shared" si="6" ref="A9:A25">IF(OR(M9&lt;2,COUNTIF(D9:G9,999)&gt;2),"",IF(AND(M9=2,COUNTIF(D9:G9,999)=1),"",IF(AND(M9=3,COUNTIF(D9:G9,999)=2),"",IF(L9=L8,A8,IF(A4=A8,A8+5,IF(A5=A8,A8+4,IF(A6=A8,A8+3,IF(A7=A8,A8+2,A8+1))))))))</f>
      </c>
      <c r="D9" s="11"/>
      <c r="E9" s="11"/>
      <c r="F9" s="11"/>
      <c r="G9" s="11"/>
      <c r="H9">
        <f t="shared" si="0"/>
      </c>
      <c r="I9">
        <f t="shared" si="1"/>
      </c>
      <c r="J9">
        <f t="shared" si="2"/>
      </c>
      <c r="K9">
        <f t="shared" si="3"/>
      </c>
      <c r="L9">
        <f t="shared" si="4"/>
      </c>
      <c r="M9">
        <f t="shared" si="5"/>
        <v>0</v>
      </c>
      <c r="N9">
        <f aca="true" t="shared" si="7" ref="N9:N25">IF(M9&gt;1,1,"")</f>
      </c>
      <c r="O9">
        <f aca="true" t="shared" si="8" ref="O9:O25">IF(A9&lt;4,1,"")</f>
      </c>
    </row>
    <row r="10" spans="1:16" ht="12.75">
      <c r="A10" s="10">
        <f t="shared" si="6"/>
      </c>
      <c r="D10" s="11"/>
      <c r="E10" s="11"/>
      <c r="F10" s="11"/>
      <c r="G10" s="11"/>
      <c r="H10">
        <f t="shared" si="0"/>
      </c>
      <c r="I10">
        <f t="shared" si="1"/>
      </c>
      <c r="J10">
        <f t="shared" si="2"/>
      </c>
      <c r="K10">
        <f t="shared" si="3"/>
      </c>
      <c r="L10">
        <f t="shared" si="4"/>
      </c>
      <c r="M10">
        <f t="shared" si="5"/>
        <v>0</v>
      </c>
      <c r="N10">
        <f t="shared" si="7"/>
      </c>
      <c r="O10">
        <f t="shared" si="8"/>
      </c>
      <c r="P10" s="1"/>
    </row>
    <row r="11" spans="1:16" ht="12.75">
      <c r="A11" s="10">
        <f t="shared" si="6"/>
      </c>
      <c r="D11" s="11"/>
      <c r="E11" s="11"/>
      <c r="F11" s="11"/>
      <c r="G11" s="11"/>
      <c r="H11">
        <f t="shared" si="0"/>
      </c>
      <c r="I11">
        <f t="shared" si="1"/>
      </c>
      <c r="J11">
        <f t="shared" si="2"/>
      </c>
      <c r="K11">
        <f t="shared" si="3"/>
      </c>
      <c r="L11">
        <f t="shared" si="4"/>
      </c>
      <c r="M11">
        <f t="shared" si="5"/>
        <v>0</v>
      </c>
      <c r="N11">
        <f t="shared" si="7"/>
      </c>
      <c r="O11">
        <f t="shared" si="8"/>
      </c>
      <c r="P11" s="1"/>
    </row>
    <row r="12" spans="1:15" ht="12.75">
      <c r="A12" s="10">
        <f t="shared" si="6"/>
      </c>
      <c r="D12" s="11"/>
      <c r="E12" s="11"/>
      <c r="F12" s="11"/>
      <c r="G12" s="11"/>
      <c r="H12">
        <f t="shared" si="0"/>
      </c>
      <c r="I12">
        <f t="shared" si="1"/>
      </c>
      <c r="J12">
        <f t="shared" si="2"/>
      </c>
      <c r="K12">
        <f t="shared" si="3"/>
      </c>
      <c r="L12">
        <f t="shared" si="4"/>
      </c>
      <c r="M12">
        <f t="shared" si="5"/>
        <v>0</v>
      </c>
      <c r="N12">
        <f t="shared" si="7"/>
      </c>
      <c r="O12">
        <f t="shared" si="8"/>
      </c>
    </row>
    <row r="13" spans="1:15" ht="12.75">
      <c r="A13" s="10">
        <f t="shared" si="6"/>
      </c>
      <c r="D13" s="11"/>
      <c r="E13" s="11"/>
      <c r="F13" s="11"/>
      <c r="G13" s="11"/>
      <c r="H13">
        <f t="shared" si="0"/>
      </c>
      <c r="I13">
        <f t="shared" si="1"/>
      </c>
      <c r="J13">
        <f t="shared" si="2"/>
      </c>
      <c r="K13">
        <f t="shared" si="3"/>
      </c>
      <c r="L13">
        <f t="shared" si="4"/>
      </c>
      <c r="M13">
        <f t="shared" si="5"/>
        <v>0</v>
      </c>
      <c r="N13">
        <f t="shared" si="7"/>
      </c>
      <c r="O13">
        <f t="shared" si="8"/>
      </c>
    </row>
    <row r="14" spans="1:15" ht="12.75">
      <c r="A14" s="10">
        <f t="shared" si="6"/>
      </c>
      <c r="D14" s="11"/>
      <c r="E14" s="11"/>
      <c r="F14" s="11"/>
      <c r="G14" s="11"/>
      <c r="H14">
        <f t="shared" si="0"/>
      </c>
      <c r="I14">
        <f t="shared" si="1"/>
      </c>
      <c r="J14">
        <f t="shared" si="2"/>
      </c>
      <c r="K14">
        <f t="shared" si="3"/>
      </c>
      <c r="L14">
        <f t="shared" si="4"/>
      </c>
      <c r="M14">
        <f t="shared" si="5"/>
        <v>0</v>
      </c>
      <c r="N14">
        <f t="shared" si="7"/>
      </c>
      <c r="O14">
        <f t="shared" si="8"/>
      </c>
    </row>
    <row r="15" spans="1:16" ht="12.75">
      <c r="A15" s="10">
        <f t="shared" si="6"/>
      </c>
      <c r="D15" s="11"/>
      <c r="E15" s="11"/>
      <c r="F15" s="11"/>
      <c r="G15" s="11"/>
      <c r="H15">
        <f t="shared" si="0"/>
      </c>
      <c r="I15">
        <f t="shared" si="1"/>
      </c>
      <c r="J15">
        <f t="shared" si="2"/>
      </c>
      <c r="K15">
        <f t="shared" si="3"/>
      </c>
      <c r="L15">
        <f t="shared" si="4"/>
      </c>
      <c r="M15">
        <f t="shared" si="5"/>
        <v>0</v>
      </c>
      <c r="N15">
        <f t="shared" si="7"/>
      </c>
      <c r="O15">
        <f t="shared" si="8"/>
      </c>
      <c r="P15" s="1"/>
    </row>
    <row r="16" spans="1:16" ht="12.75">
      <c r="A16" s="10">
        <f t="shared" si="6"/>
      </c>
      <c r="B16" s="28"/>
      <c r="D16" s="11"/>
      <c r="E16" s="11"/>
      <c r="F16" s="11"/>
      <c r="G16" s="11"/>
      <c r="H16">
        <f t="shared" si="0"/>
      </c>
      <c r="I16">
        <f t="shared" si="1"/>
      </c>
      <c r="J16">
        <f t="shared" si="2"/>
      </c>
      <c r="K16">
        <f t="shared" si="3"/>
      </c>
      <c r="L16">
        <f t="shared" si="4"/>
      </c>
      <c r="M16">
        <f t="shared" si="5"/>
        <v>0</v>
      </c>
      <c r="N16">
        <f t="shared" si="7"/>
      </c>
      <c r="O16">
        <f t="shared" si="8"/>
      </c>
      <c r="P16" s="1"/>
    </row>
    <row r="17" spans="1:16" ht="12.75">
      <c r="A17" s="10">
        <f t="shared" si="6"/>
      </c>
      <c r="D17" s="11"/>
      <c r="E17" s="11"/>
      <c r="F17" s="11"/>
      <c r="G17" s="11"/>
      <c r="H17">
        <f t="shared" si="0"/>
      </c>
      <c r="I17">
        <f t="shared" si="1"/>
      </c>
      <c r="J17">
        <f t="shared" si="2"/>
      </c>
      <c r="K17">
        <f t="shared" si="3"/>
      </c>
      <c r="L17">
        <f t="shared" si="4"/>
      </c>
      <c r="M17">
        <f t="shared" si="5"/>
        <v>0</v>
      </c>
      <c r="N17">
        <f t="shared" si="7"/>
      </c>
      <c r="O17">
        <f t="shared" si="8"/>
      </c>
      <c r="P17" s="1"/>
    </row>
    <row r="18" spans="1:16" ht="12.75">
      <c r="A18" s="10">
        <f t="shared" si="6"/>
      </c>
      <c r="D18" s="11"/>
      <c r="E18" s="11"/>
      <c r="F18" s="11"/>
      <c r="G18" s="11"/>
      <c r="H18">
        <f t="shared" si="0"/>
      </c>
      <c r="I18">
        <f t="shared" si="1"/>
      </c>
      <c r="J18">
        <f t="shared" si="2"/>
      </c>
      <c r="K18">
        <f t="shared" si="3"/>
      </c>
      <c r="L18">
        <f t="shared" si="4"/>
      </c>
      <c r="M18">
        <f t="shared" si="5"/>
        <v>0</v>
      </c>
      <c r="N18">
        <f t="shared" si="7"/>
      </c>
      <c r="O18">
        <f t="shared" si="8"/>
      </c>
      <c r="P18" s="1"/>
    </row>
    <row r="19" spans="1:16" ht="12.75">
      <c r="A19" s="10">
        <f t="shared" si="6"/>
      </c>
      <c r="B19" s="28"/>
      <c r="D19" s="11"/>
      <c r="E19" s="11"/>
      <c r="F19" s="11"/>
      <c r="G19" s="11"/>
      <c r="H19">
        <f t="shared" si="0"/>
      </c>
      <c r="I19">
        <f t="shared" si="1"/>
      </c>
      <c r="J19">
        <f t="shared" si="2"/>
      </c>
      <c r="K19">
        <f t="shared" si="3"/>
      </c>
      <c r="L19">
        <f t="shared" si="4"/>
      </c>
      <c r="M19">
        <f t="shared" si="5"/>
        <v>0</v>
      </c>
      <c r="N19">
        <f t="shared" si="7"/>
      </c>
      <c r="O19">
        <f t="shared" si="8"/>
      </c>
      <c r="P19" s="1"/>
    </row>
    <row r="20" spans="1:16" ht="12.75">
      <c r="A20" s="10">
        <f t="shared" si="6"/>
      </c>
      <c r="D20" s="11"/>
      <c r="E20" s="11"/>
      <c r="F20" s="11"/>
      <c r="G20" s="11"/>
      <c r="H20">
        <f t="shared" si="0"/>
      </c>
      <c r="I20">
        <f t="shared" si="1"/>
      </c>
      <c r="J20">
        <f t="shared" si="2"/>
      </c>
      <c r="K20">
        <f t="shared" si="3"/>
      </c>
      <c r="L20">
        <f t="shared" si="4"/>
      </c>
      <c r="M20">
        <f t="shared" si="5"/>
        <v>0</v>
      </c>
      <c r="N20">
        <f t="shared" si="7"/>
      </c>
      <c r="O20">
        <f t="shared" si="8"/>
      </c>
      <c r="P20" s="1"/>
    </row>
    <row r="21" spans="1:16" ht="12.75">
      <c r="A21" s="10">
        <f t="shared" si="6"/>
      </c>
      <c r="D21" s="11"/>
      <c r="E21" s="11"/>
      <c r="F21" s="11"/>
      <c r="G21" s="11"/>
      <c r="H21">
        <f t="shared" si="0"/>
      </c>
      <c r="I21">
        <f t="shared" si="1"/>
      </c>
      <c r="J21">
        <f t="shared" si="2"/>
      </c>
      <c r="K21">
        <f t="shared" si="3"/>
      </c>
      <c r="L21">
        <f t="shared" si="4"/>
      </c>
      <c r="M21">
        <f t="shared" si="5"/>
        <v>0</v>
      </c>
      <c r="N21">
        <f t="shared" si="7"/>
      </c>
      <c r="O21">
        <f t="shared" si="8"/>
      </c>
      <c r="P21" s="1"/>
    </row>
    <row r="22" spans="1:15" ht="12.75">
      <c r="A22" s="10">
        <f t="shared" si="6"/>
      </c>
      <c r="B22" s="28"/>
      <c r="D22" s="11"/>
      <c r="E22" s="11"/>
      <c r="F22" s="11"/>
      <c r="G22" s="11"/>
      <c r="H22">
        <f t="shared" si="0"/>
      </c>
      <c r="I22">
        <f t="shared" si="1"/>
      </c>
      <c r="J22">
        <f t="shared" si="2"/>
      </c>
      <c r="K22">
        <f t="shared" si="3"/>
      </c>
      <c r="L22">
        <f t="shared" si="4"/>
      </c>
      <c r="M22">
        <f t="shared" si="5"/>
        <v>0</v>
      </c>
      <c r="N22">
        <f t="shared" si="7"/>
      </c>
      <c r="O22">
        <f t="shared" si="8"/>
      </c>
    </row>
    <row r="23" spans="1:15" ht="12.75">
      <c r="A23" s="10">
        <f t="shared" si="6"/>
      </c>
      <c r="D23" s="11"/>
      <c r="E23" s="11"/>
      <c r="F23" s="11"/>
      <c r="G23" s="11"/>
      <c r="H23">
        <f t="shared" si="0"/>
      </c>
      <c r="I23">
        <f t="shared" si="1"/>
      </c>
      <c r="J23">
        <f t="shared" si="2"/>
      </c>
      <c r="K23">
        <f t="shared" si="3"/>
      </c>
      <c r="L23">
        <f t="shared" si="4"/>
      </c>
      <c r="M23">
        <f t="shared" si="5"/>
        <v>0</v>
      </c>
      <c r="N23">
        <f t="shared" si="7"/>
      </c>
      <c r="O23">
        <f t="shared" si="8"/>
      </c>
    </row>
    <row r="24" spans="1:15" ht="12.75">
      <c r="A24" s="10">
        <f t="shared" si="6"/>
      </c>
      <c r="D24" s="11"/>
      <c r="E24" s="11"/>
      <c r="F24" s="11"/>
      <c r="G24" s="11"/>
      <c r="H24">
        <f t="shared" si="0"/>
      </c>
      <c r="I24">
        <f t="shared" si="1"/>
      </c>
      <c r="J24">
        <f t="shared" si="2"/>
      </c>
      <c r="K24">
        <f t="shared" si="3"/>
      </c>
      <c r="L24">
        <f t="shared" si="4"/>
      </c>
      <c r="M24">
        <f t="shared" si="5"/>
        <v>0</v>
      </c>
      <c r="N24">
        <f t="shared" si="7"/>
      </c>
      <c r="O24">
        <f t="shared" si="8"/>
      </c>
    </row>
    <row r="25" spans="1:15" ht="12.75">
      <c r="A25" s="10">
        <f t="shared" si="6"/>
      </c>
      <c r="B25" s="28"/>
      <c r="D25" s="11"/>
      <c r="E25" s="11"/>
      <c r="F25" s="11"/>
      <c r="G25" s="11"/>
      <c r="H25">
        <f t="shared" si="0"/>
      </c>
      <c r="I25">
        <f t="shared" si="1"/>
      </c>
      <c r="J25">
        <f t="shared" si="2"/>
      </c>
      <c r="K25">
        <f t="shared" si="3"/>
      </c>
      <c r="L25">
        <f t="shared" si="4"/>
      </c>
      <c r="M25">
        <f t="shared" si="5"/>
        <v>0</v>
      </c>
      <c r="N25">
        <f t="shared" si="7"/>
      </c>
      <c r="O25">
        <f t="shared" si="8"/>
      </c>
    </row>
    <row r="26" spans="1:16" ht="19.5" customHeight="1">
      <c r="A26" s="7" t="s">
        <v>9</v>
      </c>
      <c r="B26" s="7"/>
      <c r="C26" s="7" t="s">
        <v>85</v>
      </c>
      <c r="D26" s="7"/>
      <c r="E26" s="7"/>
      <c r="F26" s="7"/>
      <c r="G26" s="7"/>
      <c r="H26" s="7" t="s">
        <v>2</v>
      </c>
      <c r="I26" s="7" t="s">
        <v>1</v>
      </c>
      <c r="J26" s="7" t="s">
        <v>3</v>
      </c>
      <c r="K26" s="7" t="s">
        <v>4</v>
      </c>
      <c r="L26" s="7" t="s">
        <v>5</v>
      </c>
      <c r="P26" s="1"/>
    </row>
    <row r="27" spans="1:15" s="1" customFormat="1" ht="12.75">
      <c r="A27">
        <f>IF(OR(M27&lt;2,COUNTIF(D27:G27,999)&gt;2),"",IF(AND(M27=2,COUNTIF(D27:G27,999)=1),"",IF(AND(M27=3,COUNTIF(D27:G27,999)=2),"",1)))</f>
      </c>
      <c r="B27"/>
      <c r="C27"/>
      <c r="D27" s="11"/>
      <c r="E27" s="11"/>
      <c r="F27" s="11"/>
      <c r="G27" s="11"/>
      <c r="H27">
        <f aca="true" t="shared" si="9" ref="H27:H44">IF(D27="","",IF(D27=999,0,IF(D27&gt;MINA(D$27:D$44)+60,0,IF(D27=MINA(D$27:D$44),60,60-(CEILING(D27-MINA(D$27:D$44),1))))))</f>
      </c>
      <c r="I27">
        <f aca="true" t="shared" si="10" ref="I27:I44">IF(E27="","",IF(E27=999,0,IF(E27&gt;MINA(E$27:E$44)+60,0,IF(E27=MINA(E$27:E$44),60,60-(CEILING(E27-MINA(E$27:E$44),1))))))</f>
      </c>
      <c r="J27">
        <f aca="true" t="shared" si="11" ref="J27:J44">IF(F27="","",IF(F27=999,0,IF(F27&gt;MINA(F$27:F$44)+60,0,IF(F27=MINA(F$27:F$44),60,60-(CEILING(F27-MINA(F$27:F$44),1))))))</f>
      </c>
      <c r="K27">
        <f aca="true" t="shared" si="12" ref="K27:K44">IF(G27="","",IF(G27=999,0,IF(G27&gt;MINA(G$27:G$44)+60,0,IF(G27=MINA(G$27:G$44),60,60-(CEILING(G27-MINA(G$27:G$44),1))))))</f>
      </c>
      <c r="L27">
        <f aca="true" t="shared" si="13" ref="L27:L44">IF(M27=0,"",IF(M27&gt;1,SUM(LARGE(H27:K27,1)+LARGE(H27:K27,2)),SUM(H27:K27)))</f>
      </c>
      <c r="M27">
        <f aca="true" t="shared" si="14" ref="M27:M44">COUNT(H27:K27)</f>
        <v>0</v>
      </c>
      <c r="N27">
        <f>IF(M27&gt;1,1,"")</f>
      </c>
      <c r="O27">
        <f>IF(A27&lt;4,1,"")</f>
      </c>
    </row>
    <row r="28" spans="1:15" s="1" customFormat="1" ht="12.75">
      <c r="A28" s="10">
        <f aca="true" t="shared" si="15" ref="A28:A44">IF(OR(M28&lt;2,COUNTIF(D28:G28,999)&gt;2),"",IF(AND(M28=2,COUNTIF(D28:G28,999)=1),"",IF(AND(M28=3,COUNTIF(D28:G28,999)=2),"",IF(L28=L27,A27,IF(A23=A27,A27+5,IF(A24=A27,A27+4,IF(A25=A27,A27+3,IF(A26=A27,A27+2,A27+1))))))))</f>
      </c>
      <c r="B28"/>
      <c r="C28"/>
      <c r="D28" s="11"/>
      <c r="E28" s="11"/>
      <c r="F28" s="11"/>
      <c r="G28" s="11"/>
      <c r="H28">
        <f t="shared" si="9"/>
      </c>
      <c r="I28">
        <f t="shared" si="10"/>
      </c>
      <c r="J28">
        <f t="shared" si="11"/>
      </c>
      <c r="K28">
        <f t="shared" si="12"/>
      </c>
      <c r="L28">
        <f t="shared" si="13"/>
      </c>
      <c r="M28">
        <f t="shared" si="14"/>
        <v>0</v>
      </c>
      <c r="N28">
        <f aca="true" t="shared" si="16" ref="N28:N44">IF(M28&gt;1,1,"")</f>
      </c>
      <c r="O28">
        <f aca="true" t="shared" si="17" ref="O28:O44">IF(A28&lt;4,1,"")</f>
      </c>
    </row>
    <row r="29" spans="1:15" s="1" customFormat="1" ht="12.75">
      <c r="A29" s="10">
        <f t="shared" si="15"/>
      </c>
      <c r="B29"/>
      <c r="C29"/>
      <c r="D29" s="11"/>
      <c r="E29" s="11"/>
      <c r="F29" s="11"/>
      <c r="G29" s="11"/>
      <c r="H29">
        <f t="shared" si="9"/>
      </c>
      <c r="I29">
        <f t="shared" si="10"/>
      </c>
      <c r="J29">
        <f t="shared" si="11"/>
      </c>
      <c r="K29">
        <f t="shared" si="12"/>
      </c>
      <c r="L29">
        <f t="shared" si="13"/>
      </c>
      <c r="M29">
        <f t="shared" si="14"/>
        <v>0</v>
      </c>
      <c r="N29">
        <f t="shared" si="16"/>
      </c>
      <c r="O29">
        <f t="shared" si="17"/>
      </c>
    </row>
    <row r="30" spans="1:15" s="1" customFormat="1" ht="12.75">
      <c r="A30" s="10">
        <f t="shared" si="15"/>
      </c>
      <c r="B30"/>
      <c r="C30"/>
      <c r="D30" s="11"/>
      <c r="E30" s="11"/>
      <c r="F30" s="11"/>
      <c r="G30" s="11"/>
      <c r="H30">
        <f t="shared" si="9"/>
      </c>
      <c r="I30">
        <f t="shared" si="10"/>
      </c>
      <c r="J30">
        <f t="shared" si="11"/>
      </c>
      <c r="K30">
        <f t="shared" si="12"/>
      </c>
      <c r="L30">
        <f t="shared" si="13"/>
      </c>
      <c r="M30">
        <f t="shared" si="14"/>
        <v>0</v>
      </c>
      <c r="N30">
        <f t="shared" si="16"/>
      </c>
      <c r="O30">
        <f t="shared" si="17"/>
      </c>
    </row>
    <row r="31" spans="1:15" s="1" customFormat="1" ht="12.75">
      <c r="A31" s="10">
        <f t="shared" si="15"/>
      </c>
      <c r="B31"/>
      <c r="C31"/>
      <c r="D31" s="11"/>
      <c r="E31" s="11"/>
      <c r="F31" s="11"/>
      <c r="G31" s="11"/>
      <c r="H31">
        <f t="shared" si="9"/>
      </c>
      <c r="I31">
        <f t="shared" si="10"/>
      </c>
      <c r="J31">
        <f t="shared" si="11"/>
      </c>
      <c r="K31">
        <f t="shared" si="12"/>
      </c>
      <c r="L31">
        <f t="shared" si="13"/>
      </c>
      <c r="M31">
        <f t="shared" si="14"/>
        <v>0</v>
      </c>
      <c r="N31">
        <f t="shared" si="16"/>
      </c>
      <c r="O31">
        <f t="shared" si="17"/>
      </c>
    </row>
    <row r="32" spans="1:15" s="1" customFormat="1" ht="12.75">
      <c r="A32" s="10">
        <f t="shared" si="15"/>
      </c>
      <c r="B32"/>
      <c r="C32"/>
      <c r="D32" s="11"/>
      <c r="E32" s="11"/>
      <c r="F32" s="11"/>
      <c r="G32" s="11"/>
      <c r="H32">
        <f t="shared" si="9"/>
      </c>
      <c r="I32">
        <f t="shared" si="10"/>
      </c>
      <c r="J32">
        <f t="shared" si="11"/>
      </c>
      <c r="K32">
        <f t="shared" si="12"/>
      </c>
      <c r="L32">
        <f t="shared" si="13"/>
      </c>
      <c r="M32">
        <f t="shared" si="14"/>
        <v>0</v>
      </c>
      <c r="N32">
        <f t="shared" si="16"/>
      </c>
      <c r="O32">
        <f t="shared" si="17"/>
      </c>
    </row>
    <row r="33" spans="1:15" s="1" customFormat="1" ht="12.75">
      <c r="A33" s="10">
        <f t="shared" si="15"/>
      </c>
      <c r="B33"/>
      <c r="C33"/>
      <c r="D33" s="11"/>
      <c r="E33" s="11"/>
      <c r="F33" s="11"/>
      <c r="G33" s="11"/>
      <c r="H33">
        <f t="shared" si="9"/>
      </c>
      <c r="I33">
        <f t="shared" si="10"/>
      </c>
      <c r="J33">
        <f t="shared" si="11"/>
      </c>
      <c r="K33">
        <f t="shared" si="12"/>
      </c>
      <c r="L33">
        <f t="shared" si="13"/>
      </c>
      <c r="M33">
        <f t="shared" si="14"/>
        <v>0</v>
      </c>
      <c r="N33">
        <f t="shared" si="16"/>
      </c>
      <c r="O33">
        <f t="shared" si="17"/>
      </c>
    </row>
    <row r="34" spans="1:15" s="1" customFormat="1" ht="12.75">
      <c r="A34" s="10">
        <f t="shared" si="15"/>
      </c>
      <c r="B34"/>
      <c r="C34"/>
      <c r="D34" s="11"/>
      <c r="E34" s="11"/>
      <c r="F34" s="11"/>
      <c r="G34" s="11"/>
      <c r="H34">
        <f t="shared" si="9"/>
      </c>
      <c r="I34">
        <f t="shared" si="10"/>
      </c>
      <c r="J34">
        <f t="shared" si="11"/>
      </c>
      <c r="K34">
        <f t="shared" si="12"/>
      </c>
      <c r="L34">
        <f t="shared" si="13"/>
      </c>
      <c r="M34">
        <f t="shared" si="14"/>
        <v>0</v>
      </c>
      <c r="N34">
        <f t="shared" si="16"/>
      </c>
      <c r="O34">
        <f t="shared" si="17"/>
      </c>
    </row>
    <row r="35" spans="1:15" s="1" customFormat="1" ht="12.75">
      <c r="A35" s="10">
        <f t="shared" si="15"/>
      </c>
      <c r="B35"/>
      <c r="C35"/>
      <c r="D35" s="11"/>
      <c r="E35" s="11"/>
      <c r="F35" s="11"/>
      <c r="G35" s="11"/>
      <c r="H35">
        <f t="shared" si="9"/>
      </c>
      <c r="I35">
        <f t="shared" si="10"/>
      </c>
      <c r="J35">
        <f t="shared" si="11"/>
      </c>
      <c r="K35">
        <f t="shared" si="12"/>
      </c>
      <c r="L35">
        <f t="shared" si="13"/>
      </c>
      <c r="M35">
        <f t="shared" si="14"/>
        <v>0</v>
      </c>
      <c r="N35">
        <f t="shared" si="16"/>
      </c>
      <c r="O35">
        <f t="shared" si="17"/>
      </c>
    </row>
    <row r="36" spans="1:15" s="1" customFormat="1" ht="12.75">
      <c r="A36" s="10">
        <f t="shared" si="15"/>
      </c>
      <c r="B36"/>
      <c r="C36"/>
      <c r="D36" s="11"/>
      <c r="E36" s="11"/>
      <c r="F36" s="11"/>
      <c r="G36" s="11"/>
      <c r="H36">
        <f t="shared" si="9"/>
      </c>
      <c r="I36">
        <f t="shared" si="10"/>
      </c>
      <c r="J36">
        <f t="shared" si="11"/>
      </c>
      <c r="K36">
        <f t="shared" si="12"/>
      </c>
      <c r="L36">
        <f t="shared" si="13"/>
      </c>
      <c r="M36">
        <f t="shared" si="14"/>
        <v>0</v>
      </c>
      <c r="N36">
        <f t="shared" si="16"/>
      </c>
      <c r="O36">
        <f t="shared" si="17"/>
      </c>
    </row>
    <row r="37" spans="1:15" s="1" customFormat="1" ht="12.75">
      <c r="A37" s="10">
        <f t="shared" si="15"/>
      </c>
      <c r="B37"/>
      <c r="C37"/>
      <c r="D37" s="11"/>
      <c r="E37" s="11"/>
      <c r="F37" s="11"/>
      <c r="G37" s="11"/>
      <c r="H37">
        <f t="shared" si="9"/>
      </c>
      <c r="I37">
        <f t="shared" si="10"/>
      </c>
      <c r="J37">
        <f t="shared" si="11"/>
      </c>
      <c r="K37">
        <f t="shared" si="12"/>
      </c>
      <c r="L37">
        <f t="shared" si="13"/>
      </c>
      <c r="M37">
        <f t="shared" si="14"/>
        <v>0</v>
      </c>
      <c r="N37">
        <f t="shared" si="16"/>
      </c>
      <c r="O37">
        <f t="shared" si="17"/>
      </c>
    </row>
    <row r="38" spans="1:15" s="1" customFormat="1" ht="12.75">
      <c r="A38" s="10">
        <f t="shared" si="15"/>
      </c>
      <c r="B38"/>
      <c r="C38"/>
      <c r="D38" s="11"/>
      <c r="E38" s="11"/>
      <c r="F38" s="11"/>
      <c r="G38" s="11"/>
      <c r="H38">
        <f t="shared" si="9"/>
      </c>
      <c r="I38">
        <f t="shared" si="10"/>
      </c>
      <c r="J38">
        <f t="shared" si="11"/>
      </c>
      <c r="K38">
        <f t="shared" si="12"/>
      </c>
      <c r="L38">
        <f t="shared" si="13"/>
      </c>
      <c r="M38">
        <f t="shared" si="14"/>
        <v>0</v>
      </c>
      <c r="N38">
        <f t="shared" si="16"/>
      </c>
      <c r="O38">
        <f t="shared" si="17"/>
      </c>
    </row>
    <row r="39" spans="1:15" s="1" customFormat="1" ht="12.75">
      <c r="A39" s="10">
        <f t="shared" si="15"/>
      </c>
      <c r="B39"/>
      <c r="C39"/>
      <c r="D39" s="11"/>
      <c r="E39" s="11"/>
      <c r="F39" s="11"/>
      <c r="G39" s="11"/>
      <c r="H39">
        <f t="shared" si="9"/>
      </c>
      <c r="I39">
        <f t="shared" si="10"/>
      </c>
      <c r="J39">
        <f t="shared" si="11"/>
      </c>
      <c r="K39">
        <f t="shared" si="12"/>
      </c>
      <c r="L39">
        <f t="shared" si="13"/>
      </c>
      <c r="M39">
        <f t="shared" si="14"/>
        <v>0</v>
      </c>
      <c r="N39">
        <f t="shared" si="16"/>
      </c>
      <c r="O39">
        <f t="shared" si="17"/>
      </c>
    </row>
    <row r="40" spans="1:15" s="1" customFormat="1" ht="12.75">
      <c r="A40" s="10">
        <f t="shared" si="15"/>
      </c>
      <c r="B40"/>
      <c r="C40"/>
      <c r="D40" s="11"/>
      <c r="E40" s="11"/>
      <c r="F40" s="11"/>
      <c r="G40" s="11"/>
      <c r="H40">
        <f t="shared" si="9"/>
      </c>
      <c r="I40">
        <f t="shared" si="10"/>
      </c>
      <c r="J40">
        <f t="shared" si="11"/>
      </c>
      <c r="K40">
        <f t="shared" si="12"/>
      </c>
      <c r="L40">
        <f t="shared" si="13"/>
      </c>
      <c r="M40">
        <f t="shared" si="14"/>
        <v>0</v>
      </c>
      <c r="N40">
        <f t="shared" si="16"/>
      </c>
      <c r="O40">
        <f t="shared" si="17"/>
      </c>
    </row>
    <row r="41" spans="1:15" s="1" customFormat="1" ht="12.75">
      <c r="A41" s="10">
        <f t="shared" si="15"/>
      </c>
      <c r="B41"/>
      <c r="C41"/>
      <c r="D41" s="11"/>
      <c r="E41" s="11"/>
      <c r="F41" s="11"/>
      <c r="G41" s="11"/>
      <c r="H41">
        <f t="shared" si="9"/>
      </c>
      <c r="I41">
        <f t="shared" si="10"/>
      </c>
      <c r="J41">
        <f t="shared" si="11"/>
      </c>
      <c r="K41">
        <f t="shared" si="12"/>
      </c>
      <c r="L41">
        <f t="shared" si="13"/>
      </c>
      <c r="M41">
        <f t="shared" si="14"/>
        <v>0</v>
      </c>
      <c r="N41">
        <f t="shared" si="16"/>
      </c>
      <c r="O41">
        <f t="shared" si="17"/>
      </c>
    </row>
    <row r="42" spans="1:15" s="1" customFormat="1" ht="12.75">
      <c r="A42" s="10">
        <f t="shared" si="15"/>
      </c>
      <c r="B42"/>
      <c r="C42"/>
      <c r="D42" s="11"/>
      <c r="E42" s="11"/>
      <c r="F42" s="11"/>
      <c r="G42" s="11"/>
      <c r="H42">
        <f t="shared" si="9"/>
      </c>
      <c r="I42">
        <f t="shared" si="10"/>
      </c>
      <c r="J42">
        <f t="shared" si="11"/>
      </c>
      <c r="K42">
        <f t="shared" si="12"/>
      </c>
      <c r="L42">
        <f t="shared" si="13"/>
      </c>
      <c r="M42">
        <f t="shared" si="14"/>
        <v>0</v>
      </c>
      <c r="N42">
        <f t="shared" si="16"/>
      </c>
      <c r="O42">
        <f t="shared" si="17"/>
      </c>
    </row>
    <row r="43" spans="1:15" s="1" customFormat="1" ht="12.75">
      <c r="A43" s="10">
        <f t="shared" si="15"/>
      </c>
      <c r="B43"/>
      <c r="C43"/>
      <c r="D43" s="11"/>
      <c r="E43" s="11"/>
      <c r="F43" s="11"/>
      <c r="G43" s="11"/>
      <c r="H43">
        <f t="shared" si="9"/>
      </c>
      <c r="I43">
        <f t="shared" si="10"/>
      </c>
      <c r="J43">
        <f t="shared" si="11"/>
      </c>
      <c r="K43">
        <f t="shared" si="12"/>
      </c>
      <c r="L43">
        <f t="shared" si="13"/>
      </c>
      <c r="M43">
        <f t="shared" si="14"/>
        <v>0</v>
      </c>
      <c r="N43">
        <f t="shared" si="16"/>
      </c>
      <c r="O43">
        <f t="shared" si="17"/>
      </c>
    </row>
    <row r="44" spans="1:15" ht="12.75">
      <c r="A44" s="10">
        <f t="shared" si="15"/>
      </c>
      <c r="D44" s="11"/>
      <c r="E44" s="11"/>
      <c r="F44" s="11"/>
      <c r="G44" s="11"/>
      <c r="H44">
        <f t="shared" si="9"/>
      </c>
      <c r="I44">
        <f t="shared" si="10"/>
      </c>
      <c r="J44">
        <f t="shared" si="11"/>
      </c>
      <c r="K44">
        <f t="shared" si="12"/>
      </c>
      <c r="L44">
        <f t="shared" si="13"/>
      </c>
      <c r="M44">
        <f t="shared" si="14"/>
        <v>0</v>
      </c>
      <c r="N44">
        <f t="shared" si="16"/>
      </c>
      <c r="O44">
        <f t="shared" si="17"/>
      </c>
    </row>
    <row r="45" spans="1:16" ht="19.5" customHeight="1">
      <c r="A45" s="7" t="s">
        <v>10</v>
      </c>
      <c r="B45" s="7"/>
      <c r="C45" s="7" t="s">
        <v>85</v>
      </c>
      <c r="D45" s="7"/>
      <c r="E45" s="7"/>
      <c r="F45" s="7"/>
      <c r="G45" s="7"/>
      <c r="H45" s="7" t="s">
        <v>2</v>
      </c>
      <c r="I45" s="7" t="s">
        <v>1</v>
      </c>
      <c r="J45" s="7" t="s">
        <v>3</v>
      </c>
      <c r="K45" s="7" t="s">
        <v>4</v>
      </c>
      <c r="L45" s="7" t="s">
        <v>5</v>
      </c>
      <c r="P45" s="1"/>
    </row>
    <row r="46" spans="1:15" s="1" customFormat="1" ht="12.75">
      <c r="A46">
        <f>IF(OR(M46&lt;2,COUNTIF(D46:G46,999)&gt;2),"",IF(AND(M46=2,COUNTIF(D46:G46,999)=1),"",IF(AND(M46=3,COUNTIF(D46:G46,999)=2),"",1)))</f>
      </c>
      <c r="B46"/>
      <c r="C46"/>
      <c r="D46" s="11"/>
      <c r="E46" s="11"/>
      <c r="F46" s="11"/>
      <c r="G46" s="11"/>
      <c r="H46">
        <f>IF(D46="","",IF(D46=999,0,IF(D46&gt;MINA(D$46:D$63)+60,0,IF(D46=MINA(D$46:D$63),60,60-(CEILING(D46-MINA(D$46:D$63),1))))))</f>
      </c>
      <c r="I46">
        <f>IF(E46="","",IF(E46=999,0,IF(E46&gt;MINA(E$46:E$63)+60,0,IF(E46=MINA(E$46:E$63),60,60-(CEILING(E46-MINA(E$46:E$63),1))))))</f>
      </c>
      <c r="J46">
        <f>IF(F46="","",IF(F46=999,0,IF(F46&gt;MINA(F$46:F$63)+60,0,IF(F46=MINA(F$46:F$63),60,60-(CEILING(F46-MINA(F$46:F$63),1))))))</f>
      </c>
      <c r="K46">
        <f>IF(G46="","",IF(G46=999,0,IF(G46&gt;MINA(G$46:G$63)+60,0,IF(G46=MINA(G$46:G$63),60,60-(CEILING(G46-MINA(G$46:G$63),1))))))</f>
      </c>
      <c r="L46">
        <f>IF(M46=0,"",IF(M46&gt;1,SUM(LARGE(H46:K46,1)+LARGE(H46:K46,2)),SUM(H46:K46)))</f>
      </c>
      <c r="M46">
        <f>COUNT(H46:K46)</f>
        <v>0</v>
      </c>
      <c r="N46">
        <f>IF(M46&gt;1,1,"")</f>
      </c>
      <c r="O46">
        <f>IF(A46&lt;4,1,"")</f>
      </c>
    </row>
    <row r="47" spans="1:15" ht="12.75">
      <c r="A47" s="10">
        <f aca="true" t="shared" si="18" ref="A47:A63">IF(OR(M47&lt;2,COUNTIF(D47:G47,999)&gt;2),"",IF(AND(M47=2,COUNTIF(D47:G47,999)=1),"",IF(AND(M47=3,COUNTIF(D47:G47,999)=2),"",IF(L47=L46,A46,IF(A42=A46,A46+5,IF(A43=A46,A46+4,IF(A44=A46,A46+3,IF(A45=A46,A46+2,A46+1))))))))</f>
      </c>
      <c r="D47" s="11"/>
      <c r="E47" s="11"/>
      <c r="F47" s="11"/>
      <c r="G47" s="11"/>
      <c r="H47">
        <f aca="true" t="shared" si="19" ref="H47:H62">IF(D47="","",IF(D47=999,0,IF(D47&gt;MINA(D$46:D$63)+60,0,IF(D47=MINA(D$46:D$63),60,60-(CEILING(D47-MINA(D$46:D$63),1))))))</f>
      </c>
      <c r="I47">
        <f aca="true" t="shared" si="20" ref="I47:I62">IF(E47="","",IF(E47=999,0,IF(E47&gt;MINA(E$46:E$63)+60,0,IF(E47=MINA(E$46:E$63),60,60-(CEILING(E47-MINA(E$46:E$63),1))))))</f>
      </c>
      <c r="J47">
        <f aca="true" t="shared" si="21" ref="J47:J62">IF(F47="","",IF(F47=999,0,IF(F47&gt;MINA(F$46:F$63)+60,0,IF(F47=MINA(F$46:F$63),60,60-(CEILING(F47-MINA(F$46:F$63),1))))))</f>
      </c>
      <c r="K47">
        <f aca="true" t="shared" si="22" ref="K47:K62">IF(G47="","",IF(G47=999,0,IF(G47&gt;MINA(G$46:G$63)+60,0,IF(G47=MINA(G$46:G$63),60,60-(CEILING(G47-MINA(G$46:G$63),1))))))</f>
      </c>
      <c r="L47">
        <f aca="true" t="shared" si="23" ref="L47:L63">IF(M47=0,"",IF(M47&gt;1,SUM(LARGE(H47:K47,1)+LARGE(H47:K47,2)),SUM(H47:K47)))</f>
      </c>
      <c r="M47">
        <f aca="true" t="shared" si="24" ref="M47:M63">COUNT(H47:K47)</f>
        <v>0</v>
      </c>
      <c r="N47">
        <f aca="true" t="shared" si="25" ref="N47:N63">IF(M47&gt;1,1,"")</f>
      </c>
      <c r="O47">
        <f aca="true" t="shared" si="26" ref="O47:O63">IF(A47&lt;4,1,"")</f>
      </c>
    </row>
    <row r="48" spans="1:15" ht="12.75">
      <c r="A48" s="10">
        <f t="shared" si="18"/>
      </c>
      <c r="D48" s="11"/>
      <c r="E48" s="11"/>
      <c r="F48" s="11"/>
      <c r="G48" s="11"/>
      <c r="H48">
        <f t="shared" si="19"/>
      </c>
      <c r="I48">
        <f t="shared" si="20"/>
      </c>
      <c r="J48">
        <f t="shared" si="21"/>
      </c>
      <c r="K48">
        <f t="shared" si="22"/>
      </c>
      <c r="L48">
        <f t="shared" si="23"/>
      </c>
      <c r="M48">
        <f t="shared" si="24"/>
        <v>0</v>
      </c>
      <c r="N48">
        <f t="shared" si="25"/>
      </c>
      <c r="O48">
        <f t="shared" si="26"/>
      </c>
    </row>
    <row r="49" spans="1:15" ht="12.75">
      <c r="A49" s="10">
        <f t="shared" si="18"/>
      </c>
      <c r="D49" s="11"/>
      <c r="E49" s="11"/>
      <c r="F49" s="11"/>
      <c r="G49" s="11"/>
      <c r="H49">
        <f t="shared" si="19"/>
      </c>
      <c r="I49">
        <f t="shared" si="20"/>
      </c>
      <c r="J49">
        <f t="shared" si="21"/>
      </c>
      <c r="K49">
        <f t="shared" si="22"/>
      </c>
      <c r="L49">
        <f t="shared" si="23"/>
      </c>
      <c r="M49">
        <f t="shared" si="24"/>
        <v>0</v>
      </c>
      <c r="N49">
        <f t="shared" si="25"/>
      </c>
      <c r="O49">
        <f t="shared" si="26"/>
      </c>
    </row>
    <row r="50" spans="1:15" ht="12.75">
      <c r="A50" s="10">
        <f t="shared" si="18"/>
      </c>
      <c r="D50" s="11"/>
      <c r="E50" s="11"/>
      <c r="F50" s="11"/>
      <c r="G50" s="11"/>
      <c r="H50">
        <f t="shared" si="19"/>
      </c>
      <c r="I50">
        <f t="shared" si="20"/>
      </c>
      <c r="J50">
        <f t="shared" si="21"/>
      </c>
      <c r="K50">
        <f t="shared" si="22"/>
      </c>
      <c r="L50">
        <f t="shared" si="23"/>
      </c>
      <c r="M50">
        <f t="shared" si="24"/>
        <v>0</v>
      </c>
      <c r="N50">
        <f t="shared" si="25"/>
      </c>
      <c r="O50">
        <f t="shared" si="26"/>
      </c>
    </row>
    <row r="51" spans="1:15" ht="12.75">
      <c r="A51" s="10">
        <f t="shared" si="18"/>
      </c>
      <c r="D51" s="11"/>
      <c r="E51" s="11"/>
      <c r="F51" s="11"/>
      <c r="G51" s="11"/>
      <c r="H51">
        <f t="shared" si="19"/>
      </c>
      <c r="I51">
        <f t="shared" si="20"/>
      </c>
      <c r="J51">
        <f t="shared" si="21"/>
      </c>
      <c r="K51">
        <f t="shared" si="22"/>
      </c>
      <c r="L51">
        <f t="shared" si="23"/>
      </c>
      <c r="M51">
        <f t="shared" si="24"/>
        <v>0</v>
      </c>
      <c r="N51">
        <f t="shared" si="25"/>
      </c>
      <c r="O51">
        <f t="shared" si="26"/>
      </c>
    </row>
    <row r="52" spans="1:15" ht="12.75">
      <c r="A52" s="10">
        <f t="shared" si="18"/>
      </c>
      <c r="D52" s="11"/>
      <c r="E52" s="11"/>
      <c r="F52" s="11"/>
      <c r="G52" s="11"/>
      <c r="H52">
        <f t="shared" si="19"/>
      </c>
      <c r="I52">
        <f t="shared" si="20"/>
      </c>
      <c r="J52">
        <f t="shared" si="21"/>
      </c>
      <c r="K52">
        <f t="shared" si="22"/>
      </c>
      <c r="L52">
        <f t="shared" si="23"/>
      </c>
      <c r="M52">
        <f t="shared" si="24"/>
        <v>0</v>
      </c>
      <c r="N52">
        <f t="shared" si="25"/>
      </c>
      <c r="O52">
        <f t="shared" si="26"/>
      </c>
    </row>
    <row r="53" spans="1:15" ht="12.75">
      <c r="A53" s="10">
        <f t="shared" si="18"/>
      </c>
      <c r="D53" s="11"/>
      <c r="E53" s="11"/>
      <c r="F53" s="11"/>
      <c r="G53" s="11"/>
      <c r="H53">
        <f t="shared" si="19"/>
      </c>
      <c r="I53">
        <f t="shared" si="20"/>
      </c>
      <c r="J53">
        <f t="shared" si="21"/>
      </c>
      <c r="K53">
        <f t="shared" si="22"/>
      </c>
      <c r="L53">
        <f t="shared" si="23"/>
      </c>
      <c r="M53">
        <f t="shared" si="24"/>
        <v>0</v>
      </c>
      <c r="N53">
        <f t="shared" si="25"/>
      </c>
      <c r="O53">
        <f t="shared" si="26"/>
      </c>
    </row>
    <row r="54" spans="1:15" ht="12.75">
      <c r="A54" s="10">
        <f t="shared" si="18"/>
      </c>
      <c r="D54" s="11"/>
      <c r="E54" s="11"/>
      <c r="F54" s="11"/>
      <c r="G54" s="11"/>
      <c r="H54">
        <f t="shared" si="19"/>
      </c>
      <c r="I54">
        <f t="shared" si="20"/>
      </c>
      <c r="J54">
        <f t="shared" si="21"/>
      </c>
      <c r="K54">
        <f t="shared" si="22"/>
      </c>
      <c r="L54">
        <f t="shared" si="23"/>
      </c>
      <c r="M54">
        <f t="shared" si="24"/>
        <v>0</v>
      </c>
      <c r="N54">
        <f t="shared" si="25"/>
      </c>
      <c r="O54">
        <f t="shared" si="26"/>
      </c>
    </row>
    <row r="55" spans="1:15" ht="12.75">
      <c r="A55" s="10">
        <f t="shared" si="18"/>
      </c>
      <c r="D55" s="11"/>
      <c r="E55" s="11"/>
      <c r="F55" s="11"/>
      <c r="G55" s="11"/>
      <c r="H55">
        <f t="shared" si="19"/>
      </c>
      <c r="I55">
        <f t="shared" si="20"/>
      </c>
      <c r="J55">
        <f t="shared" si="21"/>
      </c>
      <c r="K55">
        <f t="shared" si="22"/>
      </c>
      <c r="L55">
        <f t="shared" si="23"/>
      </c>
      <c r="M55">
        <f t="shared" si="24"/>
        <v>0</v>
      </c>
      <c r="N55">
        <f t="shared" si="25"/>
      </c>
      <c r="O55">
        <f t="shared" si="26"/>
      </c>
    </row>
    <row r="56" spans="1:15" ht="12.75">
      <c r="A56" s="10">
        <f t="shared" si="18"/>
      </c>
      <c r="D56" s="11"/>
      <c r="E56" s="11"/>
      <c r="F56" s="11"/>
      <c r="G56" s="11"/>
      <c r="H56">
        <f t="shared" si="19"/>
      </c>
      <c r="I56">
        <f t="shared" si="20"/>
      </c>
      <c r="J56">
        <f t="shared" si="21"/>
      </c>
      <c r="K56">
        <f t="shared" si="22"/>
      </c>
      <c r="L56">
        <f t="shared" si="23"/>
      </c>
      <c r="M56">
        <f t="shared" si="24"/>
        <v>0</v>
      </c>
      <c r="N56">
        <f t="shared" si="25"/>
      </c>
      <c r="O56">
        <f t="shared" si="26"/>
      </c>
    </row>
    <row r="57" spans="1:15" ht="12.75">
      <c r="A57" s="10">
        <f t="shared" si="18"/>
      </c>
      <c r="D57" s="11"/>
      <c r="E57" s="11"/>
      <c r="F57" s="11"/>
      <c r="G57" s="11"/>
      <c r="H57">
        <f t="shared" si="19"/>
      </c>
      <c r="I57">
        <f t="shared" si="20"/>
      </c>
      <c r="J57">
        <f t="shared" si="21"/>
      </c>
      <c r="K57">
        <f t="shared" si="22"/>
      </c>
      <c r="L57">
        <f t="shared" si="23"/>
      </c>
      <c r="M57">
        <f t="shared" si="24"/>
        <v>0</v>
      </c>
      <c r="N57">
        <f t="shared" si="25"/>
      </c>
      <c r="O57">
        <f t="shared" si="26"/>
      </c>
    </row>
    <row r="58" spans="1:15" ht="12.75">
      <c r="A58" s="10">
        <f t="shared" si="18"/>
      </c>
      <c r="D58" s="11"/>
      <c r="E58" s="11"/>
      <c r="F58" s="11"/>
      <c r="G58" s="11"/>
      <c r="H58">
        <f t="shared" si="19"/>
      </c>
      <c r="I58">
        <f t="shared" si="20"/>
      </c>
      <c r="J58">
        <f t="shared" si="21"/>
      </c>
      <c r="K58">
        <f t="shared" si="22"/>
      </c>
      <c r="L58">
        <f t="shared" si="23"/>
      </c>
      <c r="M58">
        <f t="shared" si="24"/>
        <v>0</v>
      </c>
      <c r="N58">
        <f t="shared" si="25"/>
      </c>
      <c r="O58">
        <f t="shared" si="26"/>
      </c>
    </row>
    <row r="59" spans="1:15" ht="12.75">
      <c r="A59" s="10">
        <f t="shared" si="18"/>
      </c>
      <c r="D59" s="11"/>
      <c r="E59" s="11"/>
      <c r="F59" s="11"/>
      <c r="G59" s="11"/>
      <c r="H59">
        <f t="shared" si="19"/>
      </c>
      <c r="I59">
        <f t="shared" si="20"/>
      </c>
      <c r="J59">
        <f t="shared" si="21"/>
      </c>
      <c r="K59">
        <f t="shared" si="22"/>
      </c>
      <c r="L59">
        <f t="shared" si="23"/>
      </c>
      <c r="M59">
        <f t="shared" si="24"/>
        <v>0</v>
      </c>
      <c r="N59">
        <f t="shared" si="25"/>
      </c>
      <c r="O59">
        <f t="shared" si="26"/>
      </c>
    </row>
    <row r="60" spans="1:15" ht="12.75">
      <c r="A60" s="10">
        <f t="shared" si="18"/>
      </c>
      <c r="D60" s="11"/>
      <c r="E60" s="11"/>
      <c r="F60" s="11"/>
      <c r="G60" s="11"/>
      <c r="H60">
        <f t="shared" si="19"/>
      </c>
      <c r="I60">
        <f t="shared" si="20"/>
      </c>
      <c r="J60">
        <f t="shared" si="21"/>
      </c>
      <c r="K60">
        <f t="shared" si="22"/>
      </c>
      <c r="L60">
        <f t="shared" si="23"/>
      </c>
      <c r="M60">
        <f t="shared" si="24"/>
        <v>0</v>
      </c>
      <c r="N60">
        <f t="shared" si="25"/>
      </c>
      <c r="O60">
        <f t="shared" si="26"/>
      </c>
    </row>
    <row r="61" spans="1:15" ht="12.75">
      <c r="A61" s="10">
        <f t="shared" si="18"/>
      </c>
      <c r="D61" s="11"/>
      <c r="E61" s="11"/>
      <c r="F61" s="11"/>
      <c r="G61" s="11"/>
      <c r="H61">
        <f t="shared" si="19"/>
      </c>
      <c r="I61">
        <f t="shared" si="20"/>
      </c>
      <c r="J61">
        <f t="shared" si="21"/>
      </c>
      <c r="K61">
        <f t="shared" si="22"/>
      </c>
      <c r="L61">
        <f t="shared" si="23"/>
      </c>
      <c r="M61">
        <f t="shared" si="24"/>
        <v>0</v>
      </c>
      <c r="N61">
        <f t="shared" si="25"/>
      </c>
      <c r="O61">
        <f t="shared" si="26"/>
      </c>
    </row>
    <row r="62" spans="1:15" ht="12.75">
      <c r="A62" s="10">
        <f t="shared" si="18"/>
      </c>
      <c r="D62" s="11"/>
      <c r="E62" s="11"/>
      <c r="F62" s="11"/>
      <c r="G62" s="11"/>
      <c r="H62">
        <f t="shared" si="19"/>
      </c>
      <c r="I62">
        <f t="shared" si="20"/>
      </c>
      <c r="J62">
        <f t="shared" si="21"/>
      </c>
      <c r="K62">
        <f t="shared" si="22"/>
      </c>
      <c r="L62">
        <f t="shared" si="23"/>
      </c>
      <c r="M62">
        <f t="shared" si="24"/>
        <v>0</v>
      </c>
      <c r="N62">
        <f t="shared" si="25"/>
      </c>
      <c r="O62">
        <f t="shared" si="26"/>
      </c>
    </row>
    <row r="63" spans="1:15" ht="12.75">
      <c r="A63" s="10">
        <f t="shared" si="18"/>
      </c>
      <c r="D63" s="11"/>
      <c r="E63" s="11"/>
      <c r="F63" s="11"/>
      <c r="G63" s="11"/>
      <c r="H63">
        <f>IF(D63="","",IF(D63=999,0,IF(D63&gt;MINA(D$46:D$63)+60,0,IF(D63=MINA(D$46:D$63),60,60-(CEILING(D63-MINA(D$46:D$63),1))))))</f>
      </c>
      <c r="I63">
        <f>IF(E63="","",IF(E63=999,0,IF(E63&gt;MINA(E$46:E$63)+60,0,IF(E63=MINA(E$46:E$63),60,60-(CEILING(E63-MINA(E$46:E$63),1))))))</f>
      </c>
      <c r="J63">
        <f>IF(F63="","",IF(F63=999,0,IF(F63&gt;MINA(F$46:F$63)+60,0,IF(F63=MINA(F$46:F$63),60,60-(CEILING(F63-MINA(F$46:F$63),1))))))</f>
      </c>
      <c r="K63">
        <f>IF(G63="","",IF(G63=999,0,IF(G63&gt;MINA(G$46:G$63)+60,0,IF(G63=MINA(G$46:G$63),60,60-(CEILING(G63-MINA(G$46:G$63),1))))))</f>
      </c>
      <c r="L63">
        <f t="shared" si="23"/>
      </c>
      <c r="M63">
        <f t="shared" si="24"/>
        <v>0</v>
      </c>
      <c r="N63">
        <f t="shared" si="25"/>
      </c>
      <c r="O63">
        <f t="shared" si="26"/>
      </c>
    </row>
    <row r="64" spans="1:16" ht="19.5" customHeight="1">
      <c r="A64" s="7" t="s">
        <v>13</v>
      </c>
      <c r="B64" s="7"/>
      <c r="C64" s="7" t="s">
        <v>85</v>
      </c>
      <c r="D64" s="7"/>
      <c r="E64" s="7"/>
      <c r="F64" s="7"/>
      <c r="G64" s="7"/>
      <c r="H64" s="7" t="s">
        <v>2</v>
      </c>
      <c r="I64" s="7" t="s">
        <v>1</v>
      </c>
      <c r="J64" s="7" t="s">
        <v>3</v>
      </c>
      <c r="K64" s="7" t="s">
        <v>4</v>
      </c>
      <c r="L64" s="7" t="s">
        <v>5</v>
      </c>
      <c r="P64" s="1"/>
    </row>
    <row r="65" spans="1:15" ht="12.75">
      <c r="A65">
        <f>IF(OR(M65&lt;2,COUNTIF(D65:G65,999)&gt;2),"",IF(AND(M65=2,COUNTIF(D65:G65,999)=1),"",IF(AND(M65=3,COUNTIF(D65:G65,999)=2),"",1)))</f>
      </c>
      <c r="D65" s="11"/>
      <c r="E65" s="11"/>
      <c r="F65" s="11"/>
      <c r="G65" s="11"/>
      <c r="H65">
        <f aca="true" t="shared" si="27" ref="H65:H82">IF(D65="","",IF(D65=999,0,IF(D65&gt;MINA(D$65:D$82)+60,0,IF(D65=MINA(D$65:D$82),60,60-(CEILING(D65-MINA(D$65:D$82),1))))))</f>
      </c>
      <c r="I65">
        <f aca="true" t="shared" si="28" ref="I65:I82">IF(E65="","",IF(E65=999,0,IF(E65&gt;MINA(E$65:E$82)+60,0,IF(E65=MINA(E$65:E$82),60,60-(CEILING(E65-MINA(E$65:E$82),1))))))</f>
      </c>
      <c r="J65">
        <f aca="true" t="shared" si="29" ref="J65:J82">IF(F65="","",IF(F65=999,0,IF(F65&gt;MINA(F$65:F$82)+60,0,IF(F65=MINA(F$65:F$82),60,60-(CEILING(F65-MINA(F$65:F$82),1))))))</f>
      </c>
      <c r="K65">
        <f aca="true" t="shared" si="30" ref="K65:K82">IF(G65="","",IF(G65=999,0,IF(G65&gt;MINA(G$65:G$82)+60,0,IF(G65=MINA(G$65:G$82),60,60-(CEILING(G65-MINA(G$65:G$82),1))))))</f>
      </c>
      <c r="L65">
        <f>IF(M65=0,"",IF(M65&gt;1,SUM(LARGE(H65:K65,1)+LARGE(H65:K65,2)),SUM(H65:K65)))</f>
      </c>
      <c r="M65">
        <f>COUNT(H65:K65)</f>
        <v>0</v>
      </c>
      <c r="N65">
        <f>IF(M65&gt;1,1,"")</f>
      </c>
      <c r="O65">
        <f>IF(A65&lt;4,1,"")</f>
      </c>
    </row>
    <row r="66" spans="1:15" ht="12.75">
      <c r="A66" s="10">
        <f aca="true" t="shared" si="31" ref="A66:A82">IF(OR(M66&lt;2,COUNTIF(D66:G66,999)&gt;2),"",IF(AND(M66=2,COUNTIF(D66:G66,999)=1),"",IF(AND(M66=3,COUNTIF(D66:G66,999)=2),"",IF(L66=L65,A65,IF(A61=A65,A65+5,IF(A62=A65,A65+4,IF(A63=A65,A65+3,IF(A64=A65,A65+2,A65+1))))))))</f>
      </c>
      <c r="D66" s="11"/>
      <c r="E66" s="11"/>
      <c r="F66" s="11"/>
      <c r="G66" s="11"/>
      <c r="H66">
        <f t="shared" si="27"/>
      </c>
      <c r="I66">
        <f t="shared" si="28"/>
      </c>
      <c r="J66">
        <f t="shared" si="29"/>
      </c>
      <c r="K66">
        <f t="shared" si="30"/>
      </c>
      <c r="L66">
        <f aca="true" t="shared" si="32" ref="L66:L82">IF(M66=0,"",IF(M66&gt;1,SUM(LARGE(H66:K66,1)+LARGE(H66:K66,2)),SUM(H66:K66)))</f>
      </c>
      <c r="M66">
        <f aca="true" t="shared" si="33" ref="M66:M82">COUNT(H66:K66)</f>
        <v>0</v>
      </c>
      <c r="N66">
        <f aca="true" t="shared" si="34" ref="N66:N82">IF(M66&gt;1,1,"")</f>
      </c>
      <c r="O66">
        <f aca="true" t="shared" si="35" ref="O66:O82">IF(A66&lt;4,1,"")</f>
      </c>
    </row>
    <row r="67" spans="1:15" ht="12.75">
      <c r="A67" s="10">
        <f t="shared" si="31"/>
      </c>
      <c r="D67" s="11"/>
      <c r="E67" s="11"/>
      <c r="F67" s="11"/>
      <c r="G67" s="11"/>
      <c r="H67">
        <f t="shared" si="27"/>
      </c>
      <c r="I67">
        <f t="shared" si="28"/>
      </c>
      <c r="J67">
        <f t="shared" si="29"/>
      </c>
      <c r="K67">
        <f t="shared" si="30"/>
      </c>
      <c r="L67">
        <f t="shared" si="32"/>
      </c>
      <c r="M67">
        <f t="shared" si="33"/>
        <v>0</v>
      </c>
      <c r="N67">
        <f t="shared" si="34"/>
      </c>
      <c r="O67">
        <f t="shared" si="35"/>
      </c>
    </row>
    <row r="68" spans="1:15" ht="12.75">
      <c r="A68" s="10">
        <f t="shared" si="31"/>
      </c>
      <c r="D68" s="11"/>
      <c r="E68" s="11"/>
      <c r="F68" s="11"/>
      <c r="G68" s="11"/>
      <c r="H68">
        <f t="shared" si="27"/>
      </c>
      <c r="I68">
        <f t="shared" si="28"/>
      </c>
      <c r="J68">
        <f t="shared" si="29"/>
      </c>
      <c r="K68">
        <f t="shared" si="30"/>
      </c>
      <c r="L68">
        <f t="shared" si="32"/>
      </c>
      <c r="M68">
        <f t="shared" si="33"/>
        <v>0</v>
      </c>
      <c r="N68">
        <f t="shared" si="34"/>
      </c>
      <c r="O68">
        <f t="shared" si="35"/>
      </c>
    </row>
    <row r="69" spans="1:15" ht="12.75">
      <c r="A69" s="10">
        <f t="shared" si="31"/>
      </c>
      <c r="D69" s="11"/>
      <c r="E69" s="11"/>
      <c r="F69" s="11"/>
      <c r="G69" s="11"/>
      <c r="H69">
        <f t="shared" si="27"/>
      </c>
      <c r="I69">
        <f t="shared" si="28"/>
      </c>
      <c r="J69">
        <f t="shared" si="29"/>
      </c>
      <c r="K69">
        <f t="shared" si="30"/>
      </c>
      <c r="L69">
        <f t="shared" si="32"/>
      </c>
      <c r="M69">
        <f t="shared" si="33"/>
        <v>0</v>
      </c>
      <c r="N69">
        <f t="shared" si="34"/>
      </c>
      <c r="O69">
        <f t="shared" si="35"/>
      </c>
    </row>
    <row r="70" spans="1:15" ht="12.75">
      <c r="A70" s="10">
        <f t="shared" si="31"/>
      </c>
      <c r="D70" s="11"/>
      <c r="E70" s="11"/>
      <c r="F70" s="11"/>
      <c r="G70" s="11"/>
      <c r="H70">
        <f t="shared" si="27"/>
      </c>
      <c r="I70">
        <f t="shared" si="28"/>
      </c>
      <c r="J70">
        <f t="shared" si="29"/>
      </c>
      <c r="K70">
        <f t="shared" si="30"/>
      </c>
      <c r="L70">
        <f t="shared" si="32"/>
      </c>
      <c r="M70">
        <f t="shared" si="33"/>
        <v>0</v>
      </c>
      <c r="N70">
        <f t="shared" si="34"/>
      </c>
      <c r="O70">
        <f t="shared" si="35"/>
      </c>
    </row>
    <row r="71" spans="1:15" ht="12.75">
      <c r="A71" s="10">
        <f t="shared" si="31"/>
      </c>
      <c r="D71" s="11"/>
      <c r="E71" s="11"/>
      <c r="F71" s="11"/>
      <c r="G71" s="11"/>
      <c r="H71">
        <f t="shared" si="27"/>
      </c>
      <c r="I71">
        <f t="shared" si="28"/>
      </c>
      <c r="J71">
        <f t="shared" si="29"/>
      </c>
      <c r="K71">
        <f t="shared" si="30"/>
      </c>
      <c r="L71">
        <f t="shared" si="32"/>
      </c>
      <c r="M71">
        <f t="shared" si="33"/>
        <v>0</v>
      </c>
      <c r="N71">
        <f t="shared" si="34"/>
      </c>
      <c r="O71">
        <f t="shared" si="35"/>
      </c>
    </row>
    <row r="72" spans="1:15" ht="12.75">
      <c r="A72" s="10">
        <f t="shared" si="31"/>
      </c>
      <c r="D72" s="11"/>
      <c r="E72" s="11"/>
      <c r="F72" s="11"/>
      <c r="G72" s="11"/>
      <c r="H72">
        <f t="shared" si="27"/>
      </c>
      <c r="I72">
        <f t="shared" si="28"/>
      </c>
      <c r="J72">
        <f t="shared" si="29"/>
      </c>
      <c r="K72">
        <f t="shared" si="30"/>
      </c>
      <c r="L72">
        <f t="shared" si="32"/>
      </c>
      <c r="M72">
        <f t="shared" si="33"/>
        <v>0</v>
      </c>
      <c r="N72">
        <f t="shared" si="34"/>
      </c>
      <c r="O72">
        <f t="shared" si="35"/>
      </c>
    </row>
    <row r="73" spans="1:15" ht="12.75">
      <c r="A73" s="10">
        <f t="shared" si="31"/>
      </c>
      <c r="D73" s="11"/>
      <c r="E73" s="11"/>
      <c r="F73" s="11"/>
      <c r="G73" s="11"/>
      <c r="H73">
        <f t="shared" si="27"/>
      </c>
      <c r="I73">
        <f t="shared" si="28"/>
      </c>
      <c r="J73">
        <f t="shared" si="29"/>
      </c>
      <c r="K73">
        <f t="shared" si="30"/>
      </c>
      <c r="L73">
        <f t="shared" si="32"/>
      </c>
      <c r="M73">
        <f t="shared" si="33"/>
        <v>0</v>
      </c>
      <c r="N73">
        <f t="shared" si="34"/>
      </c>
      <c r="O73">
        <f t="shared" si="35"/>
      </c>
    </row>
    <row r="74" spans="1:15" ht="12.75">
      <c r="A74" s="10">
        <f t="shared" si="31"/>
      </c>
      <c r="D74" s="11"/>
      <c r="E74" s="11"/>
      <c r="F74" s="11"/>
      <c r="G74" s="11"/>
      <c r="H74">
        <f t="shared" si="27"/>
      </c>
      <c r="I74">
        <f t="shared" si="28"/>
      </c>
      <c r="J74">
        <f t="shared" si="29"/>
      </c>
      <c r="K74">
        <f t="shared" si="30"/>
      </c>
      <c r="L74">
        <f t="shared" si="32"/>
      </c>
      <c r="M74">
        <f t="shared" si="33"/>
        <v>0</v>
      </c>
      <c r="N74">
        <f t="shared" si="34"/>
      </c>
      <c r="O74">
        <f t="shared" si="35"/>
      </c>
    </row>
    <row r="75" spans="1:15" ht="12.75">
      <c r="A75" s="10">
        <f t="shared" si="31"/>
      </c>
      <c r="D75" s="11"/>
      <c r="E75" s="11"/>
      <c r="F75" s="11"/>
      <c r="G75" s="11"/>
      <c r="H75">
        <f t="shared" si="27"/>
      </c>
      <c r="I75">
        <f t="shared" si="28"/>
      </c>
      <c r="J75">
        <f t="shared" si="29"/>
      </c>
      <c r="K75">
        <f t="shared" si="30"/>
      </c>
      <c r="L75">
        <f t="shared" si="32"/>
      </c>
      <c r="M75">
        <f t="shared" si="33"/>
        <v>0</v>
      </c>
      <c r="N75">
        <f t="shared" si="34"/>
      </c>
      <c r="O75">
        <f t="shared" si="35"/>
      </c>
    </row>
    <row r="76" spans="1:15" ht="12.75">
      <c r="A76" s="10">
        <f t="shared" si="31"/>
      </c>
      <c r="D76" s="11"/>
      <c r="E76" s="11"/>
      <c r="F76" s="11"/>
      <c r="G76" s="11"/>
      <c r="H76">
        <f t="shared" si="27"/>
      </c>
      <c r="I76">
        <f t="shared" si="28"/>
      </c>
      <c r="J76">
        <f t="shared" si="29"/>
      </c>
      <c r="K76">
        <f t="shared" si="30"/>
      </c>
      <c r="L76">
        <f t="shared" si="32"/>
      </c>
      <c r="M76">
        <f t="shared" si="33"/>
        <v>0</v>
      </c>
      <c r="N76">
        <f t="shared" si="34"/>
      </c>
      <c r="O76">
        <f t="shared" si="35"/>
      </c>
    </row>
    <row r="77" spans="1:15" ht="12.75">
      <c r="A77" s="10">
        <f t="shared" si="31"/>
      </c>
      <c r="D77" s="11"/>
      <c r="E77" s="11"/>
      <c r="F77" s="11"/>
      <c r="G77" s="11"/>
      <c r="H77">
        <f t="shared" si="27"/>
      </c>
      <c r="I77">
        <f t="shared" si="28"/>
      </c>
      <c r="J77">
        <f t="shared" si="29"/>
      </c>
      <c r="K77">
        <f t="shared" si="30"/>
      </c>
      <c r="L77">
        <f t="shared" si="32"/>
      </c>
      <c r="M77">
        <f t="shared" si="33"/>
        <v>0</v>
      </c>
      <c r="N77">
        <f t="shared" si="34"/>
      </c>
      <c r="O77">
        <f t="shared" si="35"/>
      </c>
    </row>
    <row r="78" spans="1:15" ht="12.75">
      <c r="A78" s="10">
        <f t="shared" si="31"/>
      </c>
      <c r="D78" s="11"/>
      <c r="E78" s="11"/>
      <c r="F78" s="11"/>
      <c r="G78" s="11"/>
      <c r="H78">
        <f t="shared" si="27"/>
      </c>
      <c r="I78">
        <f t="shared" si="28"/>
      </c>
      <c r="J78">
        <f t="shared" si="29"/>
      </c>
      <c r="K78">
        <f t="shared" si="30"/>
      </c>
      <c r="L78">
        <f t="shared" si="32"/>
      </c>
      <c r="M78">
        <f t="shared" si="33"/>
        <v>0</v>
      </c>
      <c r="N78">
        <f t="shared" si="34"/>
      </c>
      <c r="O78">
        <f t="shared" si="35"/>
      </c>
    </row>
    <row r="79" spans="1:15" ht="12.75">
      <c r="A79" s="10">
        <f t="shared" si="31"/>
      </c>
      <c r="D79" s="11"/>
      <c r="E79" s="11"/>
      <c r="F79" s="11"/>
      <c r="G79" s="11"/>
      <c r="H79">
        <f t="shared" si="27"/>
      </c>
      <c r="I79">
        <f t="shared" si="28"/>
      </c>
      <c r="J79">
        <f t="shared" si="29"/>
      </c>
      <c r="K79">
        <f t="shared" si="30"/>
      </c>
      <c r="L79">
        <f t="shared" si="32"/>
      </c>
      <c r="M79">
        <f t="shared" si="33"/>
        <v>0</v>
      </c>
      <c r="N79">
        <f t="shared" si="34"/>
      </c>
      <c r="O79">
        <f t="shared" si="35"/>
      </c>
    </row>
    <row r="80" spans="1:15" ht="12.75">
      <c r="A80" s="10">
        <f t="shared" si="31"/>
      </c>
      <c r="D80" s="11"/>
      <c r="E80" s="11"/>
      <c r="F80" s="11"/>
      <c r="G80" s="11"/>
      <c r="H80">
        <f t="shared" si="27"/>
      </c>
      <c r="I80">
        <f t="shared" si="28"/>
      </c>
      <c r="J80">
        <f t="shared" si="29"/>
      </c>
      <c r="K80">
        <f t="shared" si="30"/>
      </c>
      <c r="L80">
        <f t="shared" si="32"/>
      </c>
      <c r="M80">
        <f t="shared" si="33"/>
        <v>0</v>
      </c>
      <c r="N80">
        <f t="shared" si="34"/>
      </c>
      <c r="O80">
        <f t="shared" si="35"/>
      </c>
    </row>
    <row r="81" spans="1:15" ht="12.75">
      <c r="A81" s="10">
        <f t="shared" si="31"/>
      </c>
      <c r="D81" s="11"/>
      <c r="E81" s="11"/>
      <c r="F81" s="11"/>
      <c r="G81" s="11"/>
      <c r="H81">
        <f t="shared" si="27"/>
      </c>
      <c r="I81">
        <f t="shared" si="28"/>
      </c>
      <c r="J81">
        <f t="shared" si="29"/>
      </c>
      <c r="K81">
        <f t="shared" si="30"/>
      </c>
      <c r="L81">
        <f t="shared" si="32"/>
      </c>
      <c r="M81">
        <f t="shared" si="33"/>
        <v>0</v>
      </c>
      <c r="N81">
        <f t="shared" si="34"/>
      </c>
      <c r="O81">
        <f t="shared" si="35"/>
      </c>
    </row>
    <row r="82" spans="1:15" ht="12.75">
      <c r="A82" s="10">
        <f t="shared" si="31"/>
      </c>
      <c r="D82" s="11"/>
      <c r="E82" s="11"/>
      <c r="F82" s="11"/>
      <c r="G82" s="11"/>
      <c r="H82">
        <f t="shared" si="27"/>
      </c>
      <c r="I82">
        <f t="shared" si="28"/>
      </c>
      <c r="J82">
        <f t="shared" si="29"/>
      </c>
      <c r="K82">
        <f t="shared" si="30"/>
      </c>
      <c r="L82">
        <f t="shared" si="32"/>
      </c>
      <c r="M82">
        <f t="shared" si="33"/>
        <v>0</v>
      </c>
      <c r="N82">
        <f t="shared" si="34"/>
      </c>
      <c r="O82">
        <f t="shared" si="35"/>
      </c>
    </row>
    <row r="83" spans="1:16" ht="19.5" customHeight="1">
      <c r="A83" s="7" t="s">
        <v>14</v>
      </c>
      <c r="B83" s="7"/>
      <c r="C83" s="7" t="s">
        <v>85</v>
      </c>
      <c r="D83" s="7"/>
      <c r="E83" s="7"/>
      <c r="F83" s="7"/>
      <c r="G83" s="7"/>
      <c r="H83" s="7" t="s">
        <v>2</v>
      </c>
      <c r="I83" s="7" t="s">
        <v>1</v>
      </c>
      <c r="J83" s="7" t="s">
        <v>3</v>
      </c>
      <c r="K83" s="7" t="s">
        <v>4</v>
      </c>
      <c r="L83" s="7" t="s">
        <v>5</v>
      </c>
      <c r="P83" s="1"/>
    </row>
    <row r="84" spans="1:15" ht="12.75">
      <c r="A84">
        <f>IF(OR(M84&lt;2,COUNTIF(D84:G84,999)&gt;2),"",IF(AND(M84=2,COUNTIF(D84:G84,999)=1),"",IF(AND(M84=3,COUNTIF(D84:G84,999)=2),"",1)))</f>
      </c>
      <c r="D84" s="11"/>
      <c r="E84" s="11"/>
      <c r="F84" s="11"/>
      <c r="G84" s="11"/>
      <c r="H84">
        <f aca="true" t="shared" si="36" ref="H84:H101">IF(D84="","",IF(D84=999,0,IF(D84&gt;MINA(D$84:D$101)+60,0,IF(D84=MINA(D$84:D$101),60,60-(CEILING(D84-MINA(D$84:D$101),1))))))</f>
      </c>
      <c r="I84">
        <f aca="true" t="shared" si="37" ref="I84:I101">IF(E84="","",IF(E84=999,0,IF(E84&gt;MINA(E$84:E$101)+60,0,IF(E84=MINA(E$84:E$101),60,60-(CEILING(E84-MINA(E$84:E$101),1))))))</f>
      </c>
      <c r="J84">
        <f aca="true" t="shared" si="38" ref="J84:J101">IF(F84="","",IF(F84=999,0,IF(F84&gt;MINA(F$84:F$101)+60,0,IF(F84=MINA(F$84:F$101),60,60-(CEILING(F84-MINA(F$84:F$101),1))))))</f>
      </c>
      <c r="K84">
        <f aca="true" t="shared" si="39" ref="K84:K101">IF(G84="","",IF(G84=999,0,IF(G84&gt;MINA(G$84:G$101)+60,0,IF(G84=MINA(G$84:G$101),60,60-(CEILING(G84-MINA(G$84:G$101),1))))))</f>
      </c>
      <c r="L84">
        <f>IF(M84=0,"",IF(M84&gt;1,SUM(LARGE(H84:K84,1)+LARGE(H84:K84,2)),SUM(H84:K84)))</f>
      </c>
      <c r="M84">
        <f>COUNT(H84:K84)</f>
        <v>0</v>
      </c>
      <c r="N84">
        <f>IF(M84&gt;1,1,"")</f>
      </c>
      <c r="O84">
        <f>IF(A84&lt;4,1,"")</f>
      </c>
    </row>
    <row r="85" spans="1:15" ht="12.75">
      <c r="A85" s="10">
        <f aca="true" t="shared" si="40" ref="A85:A101">IF(OR(M85&lt;2,COUNTIF(D85:G85,999)&gt;2),"",IF(AND(M85=2,COUNTIF(D85:G85,999)=1),"",IF(AND(M85=3,COUNTIF(D85:G85,999)=2),"",IF(L85=L84,A84,IF(A80=A84,A84+5,IF(A81=A84,A84+4,IF(A82=A84,A84+3,IF(A83=A84,A84+2,A84+1))))))))</f>
      </c>
      <c r="D85" s="11"/>
      <c r="E85" s="11"/>
      <c r="F85" s="11"/>
      <c r="G85" s="11"/>
      <c r="H85">
        <f t="shared" si="36"/>
      </c>
      <c r="I85">
        <f t="shared" si="37"/>
      </c>
      <c r="J85">
        <f t="shared" si="38"/>
      </c>
      <c r="K85">
        <f t="shared" si="39"/>
      </c>
      <c r="L85">
        <f aca="true" t="shared" si="41" ref="L85:L101">IF(M85=0,"",IF(M85&gt;1,SUM(LARGE(H85:K85,1)+LARGE(H85:K85,2)),SUM(H85:K85)))</f>
      </c>
      <c r="M85">
        <f aca="true" t="shared" si="42" ref="M85:M101">COUNT(H85:K85)</f>
        <v>0</v>
      </c>
      <c r="N85">
        <f aca="true" t="shared" si="43" ref="N85:N101">IF(M85&gt;1,1,"")</f>
      </c>
      <c r="O85">
        <f aca="true" t="shared" si="44" ref="O85:O101">IF(A85&lt;4,1,"")</f>
      </c>
    </row>
    <row r="86" spans="1:15" ht="12.75">
      <c r="A86" s="10">
        <f t="shared" si="40"/>
      </c>
      <c r="D86" s="11"/>
      <c r="E86" s="11"/>
      <c r="F86" s="11"/>
      <c r="G86" s="11"/>
      <c r="H86">
        <f t="shared" si="36"/>
      </c>
      <c r="I86">
        <f t="shared" si="37"/>
      </c>
      <c r="J86">
        <f t="shared" si="38"/>
      </c>
      <c r="K86">
        <f t="shared" si="39"/>
      </c>
      <c r="L86">
        <f t="shared" si="41"/>
      </c>
      <c r="M86">
        <f t="shared" si="42"/>
        <v>0</v>
      </c>
      <c r="N86">
        <f t="shared" si="43"/>
      </c>
      <c r="O86">
        <f t="shared" si="44"/>
      </c>
    </row>
    <row r="87" spans="1:15" ht="12.75">
      <c r="A87" s="10">
        <f t="shared" si="40"/>
      </c>
      <c r="D87" s="11"/>
      <c r="E87" s="11"/>
      <c r="F87" s="11"/>
      <c r="G87" s="11"/>
      <c r="H87">
        <f t="shared" si="36"/>
      </c>
      <c r="I87">
        <f t="shared" si="37"/>
      </c>
      <c r="J87">
        <f t="shared" si="38"/>
      </c>
      <c r="K87">
        <f t="shared" si="39"/>
      </c>
      <c r="L87">
        <f t="shared" si="41"/>
      </c>
      <c r="M87">
        <f t="shared" si="42"/>
        <v>0</v>
      </c>
      <c r="N87">
        <f t="shared" si="43"/>
      </c>
      <c r="O87">
        <f t="shared" si="44"/>
      </c>
    </row>
    <row r="88" spans="1:15" ht="12.75">
      <c r="A88" s="10">
        <f t="shared" si="40"/>
      </c>
      <c r="D88" s="11"/>
      <c r="E88" s="11"/>
      <c r="F88" s="11"/>
      <c r="G88" s="11"/>
      <c r="H88">
        <f t="shared" si="36"/>
      </c>
      <c r="I88">
        <f t="shared" si="37"/>
      </c>
      <c r="J88">
        <f t="shared" si="38"/>
      </c>
      <c r="K88">
        <f t="shared" si="39"/>
      </c>
      <c r="L88">
        <f t="shared" si="41"/>
      </c>
      <c r="M88">
        <f t="shared" si="42"/>
        <v>0</v>
      </c>
      <c r="N88">
        <f t="shared" si="43"/>
      </c>
      <c r="O88">
        <f t="shared" si="44"/>
      </c>
    </row>
    <row r="89" spans="1:15" ht="12.75">
      <c r="A89" s="10">
        <f t="shared" si="40"/>
      </c>
      <c r="D89" s="11"/>
      <c r="E89" s="11"/>
      <c r="F89" s="11"/>
      <c r="G89" s="11"/>
      <c r="H89">
        <f t="shared" si="36"/>
      </c>
      <c r="I89">
        <f t="shared" si="37"/>
      </c>
      <c r="J89">
        <f t="shared" si="38"/>
      </c>
      <c r="K89">
        <f t="shared" si="39"/>
      </c>
      <c r="L89">
        <f t="shared" si="41"/>
      </c>
      <c r="M89">
        <f t="shared" si="42"/>
        <v>0</v>
      </c>
      <c r="N89">
        <f t="shared" si="43"/>
      </c>
      <c r="O89">
        <f t="shared" si="44"/>
      </c>
    </row>
    <row r="90" spans="1:15" ht="12.75">
      <c r="A90" s="10">
        <f t="shared" si="40"/>
      </c>
      <c r="D90" s="11"/>
      <c r="E90" s="11"/>
      <c r="F90" s="11"/>
      <c r="G90" s="11"/>
      <c r="H90">
        <f t="shared" si="36"/>
      </c>
      <c r="I90">
        <f t="shared" si="37"/>
      </c>
      <c r="J90">
        <f t="shared" si="38"/>
      </c>
      <c r="K90">
        <f t="shared" si="39"/>
      </c>
      <c r="L90">
        <f t="shared" si="41"/>
      </c>
      <c r="M90">
        <f t="shared" si="42"/>
        <v>0</v>
      </c>
      <c r="N90">
        <f t="shared" si="43"/>
      </c>
      <c r="O90">
        <f t="shared" si="44"/>
      </c>
    </row>
    <row r="91" spans="1:15" ht="12.75">
      <c r="A91" s="10">
        <f t="shared" si="40"/>
      </c>
      <c r="D91" s="11"/>
      <c r="E91" s="11"/>
      <c r="F91" s="11"/>
      <c r="G91" s="11"/>
      <c r="H91">
        <f t="shared" si="36"/>
      </c>
      <c r="I91">
        <f t="shared" si="37"/>
      </c>
      <c r="J91">
        <f t="shared" si="38"/>
      </c>
      <c r="K91">
        <f t="shared" si="39"/>
      </c>
      <c r="L91">
        <f t="shared" si="41"/>
      </c>
      <c r="M91">
        <f t="shared" si="42"/>
        <v>0</v>
      </c>
      <c r="N91">
        <f t="shared" si="43"/>
      </c>
      <c r="O91">
        <f t="shared" si="44"/>
      </c>
    </row>
    <row r="92" spans="1:15" ht="12.75">
      <c r="A92" s="10">
        <f t="shared" si="40"/>
      </c>
      <c r="D92" s="11"/>
      <c r="E92" s="11"/>
      <c r="F92" s="11"/>
      <c r="G92" s="11"/>
      <c r="H92">
        <f t="shared" si="36"/>
      </c>
      <c r="I92">
        <f t="shared" si="37"/>
      </c>
      <c r="J92">
        <f t="shared" si="38"/>
      </c>
      <c r="K92">
        <f t="shared" si="39"/>
      </c>
      <c r="L92">
        <f t="shared" si="41"/>
      </c>
      <c r="M92">
        <f t="shared" si="42"/>
        <v>0</v>
      </c>
      <c r="N92">
        <f t="shared" si="43"/>
      </c>
      <c r="O92">
        <f t="shared" si="44"/>
      </c>
    </row>
    <row r="93" spans="1:15" ht="12.75">
      <c r="A93" s="10">
        <f t="shared" si="40"/>
      </c>
      <c r="D93" s="11"/>
      <c r="E93" s="11"/>
      <c r="F93" s="11"/>
      <c r="G93" s="11"/>
      <c r="H93">
        <f t="shared" si="36"/>
      </c>
      <c r="I93">
        <f t="shared" si="37"/>
      </c>
      <c r="J93">
        <f t="shared" si="38"/>
      </c>
      <c r="K93">
        <f t="shared" si="39"/>
      </c>
      <c r="L93">
        <f t="shared" si="41"/>
      </c>
      <c r="M93">
        <f t="shared" si="42"/>
        <v>0</v>
      </c>
      <c r="N93">
        <f t="shared" si="43"/>
      </c>
      <c r="O93">
        <f t="shared" si="44"/>
      </c>
    </row>
    <row r="94" spans="1:15" ht="12.75">
      <c r="A94" s="10">
        <f t="shared" si="40"/>
      </c>
      <c r="D94" s="11"/>
      <c r="E94" s="11"/>
      <c r="F94" s="11"/>
      <c r="G94" s="11"/>
      <c r="H94">
        <f t="shared" si="36"/>
      </c>
      <c r="I94">
        <f t="shared" si="37"/>
      </c>
      <c r="J94">
        <f t="shared" si="38"/>
      </c>
      <c r="K94">
        <f t="shared" si="39"/>
      </c>
      <c r="L94">
        <f t="shared" si="41"/>
      </c>
      <c r="M94">
        <f t="shared" si="42"/>
        <v>0</v>
      </c>
      <c r="N94">
        <f t="shared" si="43"/>
      </c>
      <c r="O94">
        <f t="shared" si="44"/>
      </c>
    </row>
    <row r="95" spans="1:15" ht="12.75">
      <c r="A95" s="10">
        <f t="shared" si="40"/>
      </c>
      <c r="D95" s="11"/>
      <c r="E95" s="11"/>
      <c r="F95" s="11"/>
      <c r="G95" s="11"/>
      <c r="H95">
        <f t="shared" si="36"/>
      </c>
      <c r="I95">
        <f t="shared" si="37"/>
      </c>
      <c r="J95">
        <f t="shared" si="38"/>
      </c>
      <c r="K95">
        <f t="shared" si="39"/>
      </c>
      <c r="L95">
        <f t="shared" si="41"/>
      </c>
      <c r="M95">
        <f t="shared" si="42"/>
        <v>0</v>
      </c>
      <c r="N95">
        <f t="shared" si="43"/>
      </c>
      <c r="O95">
        <f t="shared" si="44"/>
      </c>
    </row>
    <row r="96" spans="1:15" ht="12.75">
      <c r="A96" s="10">
        <f t="shared" si="40"/>
      </c>
      <c r="D96" s="11"/>
      <c r="E96" s="11"/>
      <c r="F96" s="11"/>
      <c r="G96" s="11"/>
      <c r="H96">
        <f t="shared" si="36"/>
      </c>
      <c r="I96">
        <f t="shared" si="37"/>
      </c>
      <c r="J96">
        <f t="shared" si="38"/>
      </c>
      <c r="K96">
        <f t="shared" si="39"/>
      </c>
      <c r="L96">
        <f t="shared" si="41"/>
      </c>
      <c r="M96">
        <f t="shared" si="42"/>
        <v>0</v>
      </c>
      <c r="N96">
        <f t="shared" si="43"/>
      </c>
      <c r="O96">
        <f t="shared" si="44"/>
      </c>
    </row>
    <row r="97" spans="1:15" ht="12.75">
      <c r="A97" s="10">
        <f t="shared" si="40"/>
      </c>
      <c r="D97" s="11"/>
      <c r="E97" s="11"/>
      <c r="F97" s="11"/>
      <c r="G97" s="11"/>
      <c r="H97">
        <f t="shared" si="36"/>
      </c>
      <c r="I97">
        <f t="shared" si="37"/>
      </c>
      <c r="J97">
        <f t="shared" si="38"/>
      </c>
      <c r="K97">
        <f t="shared" si="39"/>
      </c>
      <c r="L97">
        <f t="shared" si="41"/>
      </c>
      <c r="M97">
        <f t="shared" si="42"/>
        <v>0</v>
      </c>
      <c r="N97">
        <f t="shared" si="43"/>
      </c>
      <c r="O97">
        <f t="shared" si="44"/>
      </c>
    </row>
    <row r="98" spans="1:15" ht="12.75">
      <c r="A98" s="10">
        <f t="shared" si="40"/>
      </c>
      <c r="D98" s="11"/>
      <c r="E98" s="11"/>
      <c r="F98" s="11"/>
      <c r="G98" s="11"/>
      <c r="H98">
        <f t="shared" si="36"/>
      </c>
      <c r="I98">
        <f t="shared" si="37"/>
      </c>
      <c r="J98">
        <f t="shared" si="38"/>
      </c>
      <c r="K98">
        <f t="shared" si="39"/>
      </c>
      <c r="L98">
        <f t="shared" si="41"/>
      </c>
      <c r="M98">
        <f t="shared" si="42"/>
        <v>0</v>
      </c>
      <c r="N98">
        <f t="shared" si="43"/>
      </c>
      <c r="O98">
        <f t="shared" si="44"/>
      </c>
    </row>
    <row r="99" spans="1:15" ht="12.75">
      <c r="A99" s="10">
        <f t="shared" si="40"/>
      </c>
      <c r="D99" s="11"/>
      <c r="E99" s="11"/>
      <c r="F99" s="11"/>
      <c r="G99" s="11"/>
      <c r="H99">
        <f t="shared" si="36"/>
      </c>
      <c r="I99">
        <f t="shared" si="37"/>
      </c>
      <c r="J99">
        <f t="shared" si="38"/>
      </c>
      <c r="K99">
        <f t="shared" si="39"/>
      </c>
      <c r="L99">
        <f t="shared" si="41"/>
      </c>
      <c r="M99">
        <f t="shared" si="42"/>
        <v>0</v>
      </c>
      <c r="N99">
        <f t="shared" si="43"/>
      </c>
      <c r="O99">
        <f t="shared" si="44"/>
      </c>
    </row>
    <row r="100" spans="1:15" ht="12.75">
      <c r="A100" s="10">
        <f t="shared" si="40"/>
      </c>
      <c r="D100" s="11"/>
      <c r="E100" s="11"/>
      <c r="F100" s="11"/>
      <c r="G100" s="11"/>
      <c r="H100">
        <f t="shared" si="36"/>
      </c>
      <c r="I100">
        <f t="shared" si="37"/>
      </c>
      <c r="J100">
        <f t="shared" si="38"/>
      </c>
      <c r="K100">
        <f t="shared" si="39"/>
      </c>
      <c r="L100">
        <f t="shared" si="41"/>
      </c>
      <c r="M100">
        <f t="shared" si="42"/>
        <v>0</v>
      </c>
      <c r="N100">
        <f t="shared" si="43"/>
      </c>
      <c r="O100">
        <f t="shared" si="44"/>
      </c>
    </row>
    <row r="101" spans="1:15" ht="12.75">
      <c r="A101" s="10">
        <f t="shared" si="40"/>
      </c>
      <c r="D101" s="11"/>
      <c r="E101" s="11"/>
      <c r="F101" s="11"/>
      <c r="G101" s="11"/>
      <c r="H101">
        <f t="shared" si="36"/>
      </c>
      <c r="I101">
        <f t="shared" si="37"/>
      </c>
      <c r="J101">
        <f t="shared" si="38"/>
      </c>
      <c r="K101">
        <f t="shared" si="39"/>
      </c>
      <c r="L101">
        <f t="shared" si="41"/>
      </c>
      <c r="M101">
        <f t="shared" si="42"/>
        <v>0</v>
      </c>
      <c r="N101">
        <f t="shared" si="43"/>
      </c>
      <c r="O101">
        <f t="shared" si="44"/>
      </c>
    </row>
    <row r="102" spans="1:16" ht="19.5" customHeight="1">
      <c r="A102" s="7" t="s">
        <v>15</v>
      </c>
      <c r="B102" s="7"/>
      <c r="C102" s="7" t="s">
        <v>85</v>
      </c>
      <c r="D102" s="7"/>
      <c r="E102" s="7"/>
      <c r="F102" s="7"/>
      <c r="G102" s="7"/>
      <c r="H102" s="7" t="s">
        <v>2</v>
      </c>
      <c r="I102" s="7" t="s">
        <v>1</v>
      </c>
      <c r="J102" s="7" t="s">
        <v>3</v>
      </c>
      <c r="K102" s="7" t="s">
        <v>4</v>
      </c>
      <c r="L102" s="7" t="s">
        <v>5</v>
      </c>
      <c r="P102" s="1"/>
    </row>
    <row r="103" spans="1:15" ht="12.75">
      <c r="A103">
        <f>IF(OR(M103&lt;2,COUNTIF(D103:G103,999)&gt;2),"",IF(AND(M103=2,COUNTIF(D103:G103,999)=1),"",IF(AND(M103=3,COUNTIF(D103:G103,999)=2),"",1)))</f>
      </c>
      <c r="D103" s="11"/>
      <c r="E103" s="11"/>
      <c r="F103" s="11"/>
      <c r="G103" s="11"/>
      <c r="H103">
        <f aca="true" t="shared" si="45" ref="H103:H120">IF(D103="","",IF(D103=999,0,IF(D103&gt;MINA(D$103:D$120)+60,0,IF(D103=MINA(D$103:D$120),60,60-(CEILING(D103-MINA(D$103:D$120),1))))))</f>
      </c>
      <c r="I103">
        <f aca="true" t="shared" si="46" ref="I103:I120">IF(E103="","",IF(E103=999,0,IF(E103&gt;MINA(E$103:E$120)+60,0,IF(E103=MINA(E$103:E$120),60,60-(CEILING(E103-MINA(E$103:E$120),1))))))</f>
      </c>
      <c r="J103">
        <f aca="true" t="shared" si="47" ref="J103:J120">IF(F103="","",IF(F103=999,0,IF(F103&gt;MINA(F$103:F$120)+60,0,IF(F103=MINA(F$103:F$120),60,60-(CEILING(F103-MINA(F$103:F$120),1))))))</f>
      </c>
      <c r="K103">
        <f aca="true" t="shared" si="48" ref="K103:K120">IF(G103="","",IF(G103=999,0,IF(G103&gt;MINA(G$103:G$120)+60,0,IF(G103=MINA(G$103:G$120),60,60-(CEILING(G103-MINA(G$103:G$120),1))))))</f>
      </c>
      <c r="L103">
        <f>IF(M103=0,"",IF(M103&gt;1,SUM(LARGE(H103:K103,1)+LARGE(H103:K103,2)),SUM(H103:K103)))</f>
      </c>
      <c r="M103">
        <f>COUNT(H103:K103)</f>
        <v>0</v>
      </c>
      <c r="N103">
        <f>IF(M103&gt;1,1,"")</f>
      </c>
      <c r="O103">
        <f>IF(A103&lt;4,1,"")</f>
      </c>
    </row>
    <row r="104" spans="1:15" ht="12.75">
      <c r="A104" s="10">
        <f aca="true" t="shared" si="49" ref="A104:A120">IF(OR(M104&lt;2,COUNTIF(D104:G104,999)&gt;2),"",IF(AND(M104=2,COUNTIF(D104:G104,999)=1),"",IF(AND(M104=3,COUNTIF(D104:G104,999)=2),"",IF(L104=L103,A103,IF(A99=A103,A103+5,IF(A100=A103,A103+4,IF(A101=A103,A103+3,IF(A102=A103,A103+2,A103+1))))))))</f>
      </c>
      <c r="D104" s="11"/>
      <c r="E104" s="11"/>
      <c r="F104" s="11"/>
      <c r="G104" s="11"/>
      <c r="H104">
        <f t="shared" si="45"/>
      </c>
      <c r="I104">
        <f t="shared" si="46"/>
      </c>
      <c r="J104">
        <f t="shared" si="47"/>
      </c>
      <c r="K104">
        <f t="shared" si="48"/>
      </c>
      <c r="L104">
        <f aca="true" t="shared" si="50" ref="L104:L120">IF(M104=0,"",IF(M104&gt;1,SUM(LARGE(H104:K104,1)+LARGE(H104:K104,2)),SUM(H104:K104)))</f>
      </c>
      <c r="M104">
        <f aca="true" t="shared" si="51" ref="M104:M120">COUNT(H104:K104)</f>
        <v>0</v>
      </c>
      <c r="N104">
        <f aca="true" t="shared" si="52" ref="N104:N120">IF(M104&gt;1,1,"")</f>
      </c>
      <c r="O104">
        <f aca="true" t="shared" si="53" ref="O104:O120">IF(A104&lt;4,1,"")</f>
      </c>
    </row>
    <row r="105" spans="1:15" ht="12.75">
      <c r="A105" s="10">
        <f t="shared" si="49"/>
      </c>
      <c r="D105" s="11"/>
      <c r="E105" s="11"/>
      <c r="F105" s="11"/>
      <c r="G105" s="11"/>
      <c r="H105">
        <f t="shared" si="45"/>
      </c>
      <c r="I105">
        <f t="shared" si="46"/>
      </c>
      <c r="J105">
        <f t="shared" si="47"/>
      </c>
      <c r="K105">
        <f t="shared" si="48"/>
      </c>
      <c r="L105">
        <f t="shared" si="50"/>
      </c>
      <c r="M105">
        <f t="shared" si="51"/>
        <v>0</v>
      </c>
      <c r="N105">
        <f t="shared" si="52"/>
      </c>
      <c r="O105">
        <f t="shared" si="53"/>
      </c>
    </row>
    <row r="106" spans="1:15" ht="12.75">
      <c r="A106" s="10">
        <f t="shared" si="49"/>
      </c>
      <c r="D106" s="11"/>
      <c r="E106" s="11"/>
      <c r="F106" s="11"/>
      <c r="G106" s="11"/>
      <c r="H106">
        <f t="shared" si="45"/>
      </c>
      <c r="I106">
        <f t="shared" si="46"/>
      </c>
      <c r="J106">
        <f t="shared" si="47"/>
      </c>
      <c r="K106">
        <f t="shared" si="48"/>
      </c>
      <c r="L106">
        <f t="shared" si="50"/>
      </c>
      <c r="M106">
        <f t="shared" si="51"/>
        <v>0</v>
      </c>
      <c r="N106">
        <f t="shared" si="52"/>
      </c>
      <c r="O106">
        <f t="shared" si="53"/>
      </c>
    </row>
    <row r="107" spans="1:15" ht="12.75">
      <c r="A107" s="10">
        <f t="shared" si="49"/>
      </c>
      <c r="D107" s="11"/>
      <c r="E107" s="11"/>
      <c r="F107" s="11"/>
      <c r="G107" s="11"/>
      <c r="H107">
        <f t="shared" si="45"/>
      </c>
      <c r="I107">
        <f t="shared" si="46"/>
      </c>
      <c r="J107">
        <f t="shared" si="47"/>
      </c>
      <c r="K107">
        <f t="shared" si="48"/>
      </c>
      <c r="L107">
        <f t="shared" si="50"/>
      </c>
      <c r="M107">
        <f t="shared" si="51"/>
        <v>0</v>
      </c>
      <c r="N107">
        <f t="shared" si="52"/>
      </c>
      <c r="O107">
        <f t="shared" si="53"/>
      </c>
    </row>
    <row r="108" spans="1:15" ht="12.75">
      <c r="A108" s="10">
        <f t="shared" si="49"/>
      </c>
      <c r="D108" s="11"/>
      <c r="E108" s="11"/>
      <c r="F108" s="11"/>
      <c r="G108" s="11"/>
      <c r="H108">
        <f t="shared" si="45"/>
      </c>
      <c r="I108">
        <f t="shared" si="46"/>
      </c>
      <c r="J108">
        <f t="shared" si="47"/>
      </c>
      <c r="K108">
        <f t="shared" si="48"/>
      </c>
      <c r="L108">
        <f t="shared" si="50"/>
      </c>
      <c r="M108">
        <f t="shared" si="51"/>
        <v>0</v>
      </c>
      <c r="N108">
        <f t="shared" si="52"/>
      </c>
      <c r="O108">
        <f t="shared" si="53"/>
      </c>
    </row>
    <row r="109" spans="1:15" ht="12.75">
      <c r="A109" s="10">
        <f t="shared" si="49"/>
      </c>
      <c r="D109" s="11"/>
      <c r="E109" s="11"/>
      <c r="F109" s="11"/>
      <c r="G109" s="11"/>
      <c r="H109">
        <f t="shared" si="45"/>
      </c>
      <c r="I109">
        <f t="shared" si="46"/>
      </c>
      <c r="J109">
        <f t="shared" si="47"/>
      </c>
      <c r="K109">
        <f t="shared" si="48"/>
      </c>
      <c r="L109">
        <f t="shared" si="50"/>
      </c>
      <c r="M109">
        <f t="shared" si="51"/>
        <v>0</v>
      </c>
      <c r="N109">
        <f t="shared" si="52"/>
      </c>
      <c r="O109">
        <f t="shared" si="53"/>
      </c>
    </row>
    <row r="110" spans="1:15" ht="12.75">
      <c r="A110" s="10">
        <f t="shared" si="49"/>
      </c>
      <c r="D110" s="11"/>
      <c r="E110" s="11"/>
      <c r="F110" s="11"/>
      <c r="G110" s="11"/>
      <c r="H110">
        <f t="shared" si="45"/>
      </c>
      <c r="I110">
        <f t="shared" si="46"/>
      </c>
      <c r="J110">
        <f t="shared" si="47"/>
      </c>
      <c r="K110">
        <f t="shared" si="48"/>
      </c>
      <c r="L110">
        <f t="shared" si="50"/>
      </c>
      <c r="M110">
        <f t="shared" si="51"/>
        <v>0</v>
      </c>
      <c r="N110">
        <f t="shared" si="52"/>
      </c>
      <c r="O110">
        <f t="shared" si="53"/>
      </c>
    </row>
    <row r="111" spans="1:15" ht="12.75">
      <c r="A111" s="10">
        <f t="shared" si="49"/>
      </c>
      <c r="D111" s="11"/>
      <c r="E111" s="11"/>
      <c r="F111" s="11"/>
      <c r="G111" s="11"/>
      <c r="H111">
        <f t="shared" si="45"/>
      </c>
      <c r="I111">
        <f t="shared" si="46"/>
      </c>
      <c r="J111">
        <f t="shared" si="47"/>
      </c>
      <c r="K111">
        <f t="shared" si="48"/>
      </c>
      <c r="L111">
        <f t="shared" si="50"/>
      </c>
      <c r="M111">
        <f t="shared" si="51"/>
        <v>0</v>
      </c>
      <c r="N111">
        <f t="shared" si="52"/>
      </c>
      <c r="O111">
        <f t="shared" si="53"/>
      </c>
    </row>
    <row r="112" spans="1:15" ht="12.75">
      <c r="A112" s="10">
        <f t="shared" si="49"/>
      </c>
      <c r="D112" s="11"/>
      <c r="E112" s="11"/>
      <c r="F112" s="11"/>
      <c r="G112" s="11"/>
      <c r="H112">
        <f t="shared" si="45"/>
      </c>
      <c r="I112">
        <f t="shared" si="46"/>
      </c>
      <c r="J112">
        <f t="shared" si="47"/>
      </c>
      <c r="K112">
        <f t="shared" si="48"/>
      </c>
      <c r="L112">
        <f t="shared" si="50"/>
      </c>
      <c r="M112">
        <f t="shared" si="51"/>
        <v>0</v>
      </c>
      <c r="N112">
        <f t="shared" si="52"/>
      </c>
      <c r="O112">
        <f t="shared" si="53"/>
      </c>
    </row>
    <row r="113" spans="1:15" ht="12.75">
      <c r="A113" s="10">
        <f t="shared" si="49"/>
      </c>
      <c r="D113" s="11"/>
      <c r="E113" s="11"/>
      <c r="F113" s="11"/>
      <c r="G113" s="11"/>
      <c r="H113">
        <f t="shared" si="45"/>
      </c>
      <c r="I113">
        <f t="shared" si="46"/>
      </c>
      <c r="J113">
        <f t="shared" si="47"/>
      </c>
      <c r="K113">
        <f t="shared" si="48"/>
      </c>
      <c r="L113">
        <f t="shared" si="50"/>
      </c>
      <c r="M113">
        <f t="shared" si="51"/>
        <v>0</v>
      </c>
      <c r="N113">
        <f t="shared" si="52"/>
      </c>
      <c r="O113">
        <f t="shared" si="53"/>
      </c>
    </row>
    <row r="114" spans="1:15" ht="12.75">
      <c r="A114" s="10">
        <f t="shared" si="49"/>
      </c>
      <c r="D114" s="11"/>
      <c r="E114" s="11"/>
      <c r="F114" s="11"/>
      <c r="G114" s="11"/>
      <c r="H114">
        <f t="shared" si="45"/>
      </c>
      <c r="I114">
        <f t="shared" si="46"/>
      </c>
      <c r="J114">
        <f t="shared" si="47"/>
      </c>
      <c r="K114">
        <f t="shared" si="48"/>
      </c>
      <c r="L114">
        <f t="shared" si="50"/>
      </c>
      <c r="M114">
        <f t="shared" si="51"/>
        <v>0</v>
      </c>
      <c r="N114">
        <f t="shared" si="52"/>
      </c>
      <c r="O114">
        <f t="shared" si="53"/>
      </c>
    </row>
    <row r="115" spans="1:15" ht="12.75">
      <c r="A115" s="10">
        <f t="shared" si="49"/>
      </c>
      <c r="D115" s="11"/>
      <c r="E115" s="11"/>
      <c r="F115" s="11"/>
      <c r="G115" s="11"/>
      <c r="H115">
        <f t="shared" si="45"/>
      </c>
      <c r="I115">
        <f t="shared" si="46"/>
      </c>
      <c r="J115">
        <f t="shared" si="47"/>
      </c>
      <c r="K115">
        <f t="shared" si="48"/>
      </c>
      <c r="L115">
        <f t="shared" si="50"/>
      </c>
      <c r="M115">
        <f t="shared" si="51"/>
        <v>0</v>
      </c>
      <c r="N115">
        <f t="shared" si="52"/>
      </c>
      <c r="O115">
        <f t="shared" si="53"/>
      </c>
    </row>
    <row r="116" spans="1:15" ht="12.75">
      <c r="A116" s="10">
        <f t="shared" si="49"/>
      </c>
      <c r="D116" s="11"/>
      <c r="E116" s="11"/>
      <c r="F116" s="11"/>
      <c r="G116" s="11"/>
      <c r="H116">
        <f t="shared" si="45"/>
      </c>
      <c r="I116">
        <f t="shared" si="46"/>
      </c>
      <c r="J116">
        <f t="shared" si="47"/>
      </c>
      <c r="K116">
        <f t="shared" si="48"/>
      </c>
      <c r="L116">
        <f t="shared" si="50"/>
      </c>
      <c r="M116">
        <f t="shared" si="51"/>
        <v>0</v>
      </c>
      <c r="N116">
        <f t="shared" si="52"/>
      </c>
      <c r="O116">
        <f t="shared" si="53"/>
      </c>
    </row>
    <row r="117" spans="1:15" ht="12.75">
      <c r="A117" s="10">
        <f t="shared" si="49"/>
      </c>
      <c r="D117" s="11"/>
      <c r="E117" s="11"/>
      <c r="F117" s="11"/>
      <c r="G117" s="11"/>
      <c r="H117">
        <f t="shared" si="45"/>
      </c>
      <c r="I117">
        <f t="shared" si="46"/>
      </c>
      <c r="J117">
        <f t="shared" si="47"/>
      </c>
      <c r="K117">
        <f t="shared" si="48"/>
      </c>
      <c r="L117">
        <f t="shared" si="50"/>
      </c>
      <c r="M117">
        <f t="shared" si="51"/>
        <v>0</v>
      </c>
      <c r="N117">
        <f t="shared" si="52"/>
      </c>
      <c r="O117">
        <f t="shared" si="53"/>
      </c>
    </row>
    <row r="118" spans="1:15" ht="12.75">
      <c r="A118" s="10">
        <f t="shared" si="49"/>
      </c>
      <c r="D118" s="11"/>
      <c r="E118" s="11"/>
      <c r="F118" s="11"/>
      <c r="G118" s="11"/>
      <c r="H118">
        <f t="shared" si="45"/>
      </c>
      <c r="I118">
        <f t="shared" si="46"/>
      </c>
      <c r="J118">
        <f t="shared" si="47"/>
      </c>
      <c r="K118">
        <f t="shared" si="48"/>
      </c>
      <c r="L118">
        <f t="shared" si="50"/>
      </c>
      <c r="M118">
        <f t="shared" si="51"/>
        <v>0</v>
      </c>
      <c r="N118">
        <f t="shared" si="52"/>
      </c>
      <c r="O118">
        <f t="shared" si="53"/>
      </c>
    </row>
    <row r="119" spans="1:15" ht="12.75">
      <c r="A119" s="10">
        <f t="shared" si="49"/>
      </c>
      <c r="D119" s="11"/>
      <c r="E119" s="11"/>
      <c r="F119" s="11"/>
      <c r="G119" s="11"/>
      <c r="H119">
        <f t="shared" si="45"/>
      </c>
      <c r="I119">
        <f t="shared" si="46"/>
      </c>
      <c r="J119">
        <f t="shared" si="47"/>
      </c>
      <c r="K119">
        <f t="shared" si="48"/>
      </c>
      <c r="L119">
        <f t="shared" si="50"/>
      </c>
      <c r="M119">
        <f t="shared" si="51"/>
        <v>0</v>
      </c>
      <c r="N119">
        <f t="shared" si="52"/>
      </c>
      <c r="O119">
        <f t="shared" si="53"/>
      </c>
    </row>
    <row r="120" spans="1:15" ht="12.75">
      <c r="A120" s="10">
        <f t="shared" si="49"/>
      </c>
      <c r="D120" s="11"/>
      <c r="E120" s="11"/>
      <c r="F120" s="11"/>
      <c r="G120" s="11"/>
      <c r="H120">
        <f t="shared" si="45"/>
      </c>
      <c r="I120">
        <f t="shared" si="46"/>
      </c>
      <c r="J120">
        <f t="shared" si="47"/>
      </c>
      <c r="K120">
        <f t="shared" si="48"/>
      </c>
      <c r="L120">
        <f t="shared" si="50"/>
      </c>
      <c r="M120">
        <f t="shared" si="51"/>
        <v>0</v>
      </c>
      <c r="N120">
        <f t="shared" si="52"/>
      </c>
      <c r="O120">
        <f t="shared" si="53"/>
      </c>
    </row>
    <row r="121" spans="1:16" ht="19.5" customHeight="1">
      <c r="A121" s="7" t="s">
        <v>16</v>
      </c>
      <c r="B121" s="7"/>
      <c r="C121" s="7" t="s">
        <v>85</v>
      </c>
      <c r="D121" s="7"/>
      <c r="E121" s="7"/>
      <c r="F121" s="7"/>
      <c r="G121" s="7"/>
      <c r="H121" s="7" t="s">
        <v>2</v>
      </c>
      <c r="I121" s="7" t="s">
        <v>1</v>
      </c>
      <c r="J121" s="7" t="s">
        <v>3</v>
      </c>
      <c r="K121" s="7" t="s">
        <v>4</v>
      </c>
      <c r="L121" s="7" t="s">
        <v>5</v>
      </c>
      <c r="P121" s="1"/>
    </row>
    <row r="122" spans="1:15" ht="12.75">
      <c r="A122">
        <f>IF(OR(M122&lt;2,COUNTIF(D122:G122,999)&gt;2),"",IF(AND(M122=2,COUNTIF(D122:G122,999)=1),"",IF(AND(M122=3,COUNTIF(D122:G122,999)=2),"",1)))</f>
      </c>
      <c r="D122" s="11"/>
      <c r="E122" s="11"/>
      <c r="F122" s="11"/>
      <c r="G122" s="11"/>
      <c r="H122">
        <f aca="true" t="shared" si="54" ref="H122:H139">IF(D122="","",IF(D122=999,0,IF(D122&gt;MINA(D$122:D$139)+60,0,IF(D122=MINA(D$122:D$139),60,60-(CEILING(D122-MINA(D$122:D$139),1))))))</f>
      </c>
      <c r="I122">
        <f aca="true" t="shared" si="55" ref="I122:I139">IF(E122="","",IF(E122=999,0,IF(E122&gt;MINA(E$122:E$139)+60,0,IF(E122=MINA(E$122:E$139),60,60-(CEILING(E122-MINA(E$122:E$139),1))))))</f>
      </c>
      <c r="J122">
        <f aca="true" t="shared" si="56" ref="J122:J139">IF(F122="","",IF(F122=999,0,IF(F122&gt;MINA(F$122:F$139)+60,0,IF(F122=MINA(F$122:F$139),60,60-(CEILING(F122-MINA(F$122:F$139),1))))))</f>
      </c>
      <c r="K122">
        <f aca="true" t="shared" si="57" ref="K122:K139">IF(G122="","",IF(G122=999,0,IF(G122&gt;MINA(G$122:G$139)+60,0,IF(G122=MINA(G$122:G$139),60,60-(CEILING(G122-MINA(G$122:G$139),1))))))</f>
      </c>
      <c r="L122">
        <f>IF(M122=0,"",IF(M122&gt;1,SUM(LARGE(H122:K122,1)+LARGE(H122:K122,2)),SUM(H122:K122)))</f>
      </c>
      <c r="M122">
        <f>COUNT(H122:K122)</f>
        <v>0</v>
      </c>
      <c r="N122">
        <f>IF(M122&gt;1,1,"")</f>
      </c>
      <c r="O122">
        <f>IF(A122&lt;4,1,"")</f>
      </c>
    </row>
    <row r="123" spans="1:15" ht="12.75">
      <c r="A123" s="10">
        <f aca="true" t="shared" si="58" ref="A123:A139">IF(OR(M123&lt;2,COUNTIF(D123:G123,999)&gt;2),"",IF(AND(M123=2,COUNTIF(D123:G123,999)=1),"",IF(AND(M123=3,COUNTIF(D123:G123,999)=2),"",IF(L123=L122,A122,IF(A118=A122,A122+5,IF(A119=A122,A122+4,IF(A120=A122,A122+3,IF(A121=A122,A122+2,A122+1))))))))</f>
      </c>
      <c r="D123" s="11"/>
      <c r="E123" s="11"/>
      <c r="F123" s="11"/>
      <c r="G123" s="11"/>
      <c r="H123">
        <f t="shared" si="54"/>
      </c>
      <c r="I123">
        <f t="shared" si="55"/>
      </c>
      <c r="J123">
        <f t="shared" si="56"/>
      </c>
      <c r="K123">
        <f t="shared" si="57"/>
      </c>
      <c r="L123">
        <f aca="true" t="shared" si="59" ref="L123:L139">IF(M123=0,"",IF(M123&gt;1,SUM(LARGE(H123:K123,1)+LARGE(H123:K123,2)),SUM(H123:K123)))</f>
      </c>
      <c r="M123">
        <f aca="true" t="shared" si="60" ref="M123:M139">COUNT(H123:K123)</f>
        <v>0</v>
      </c>
      <c r="N123">
        <f aca="true" t="shared" si="61" ref="N123:N139">IF(M123&gt;1,1,"")</f>
      </c>
      <c r="O123">
        <f aca="true" t="shared" si="62" ref="O123:O139">IF(A123&lt;4,1,"")</f>
      </c>
    </row>
    <row r="124" spans="1:15" ht="12.75">
      <c r="A124" s="10">
        <f t="shared" si="58"/>
      </c>
      <c r="D124" s="11"/>
      <c r="E124" s="11"/>
      <c r="F124" s="11"/>
      <c r="G124" s="11"/>
      <c r="H124">
        <f t="shared" si="54"/>
      </c>
      <c r="I124">
        <f t="shared" si="55"/>
      </c>
      <c r="J124">
        <f t="shared" si="56"/>
      </c>
      <c r="K124">
        <f t="shared" si="57"/>
      </c>
      <c r="L124">
        <f t="shared" si="59"/>
      </c>
      <c r="M124">
        <f t="shared" si="60"/>
        <v>0</v>
      </c>
      <c r="N124">
        <f t="shared" si="61"/>
      </c>
      <c r="O124">
        <f t="shared" si="62"/>
      </c>
    </row>
    <row r="125" spans="1:15" ht="12.75">
      <c r="A125" s="10">
        <f t="shared" si="58"/>
      </c>
      <c r="D125" s="11"/>
      <c r="E125" s="11"/>
      <c r="F125" s="11"/>
      <c r="G125" s="11"/>
      <c r="H125">
        <f t="shared" si="54"/>
      </c>
      <c r="I125">
        <f t="shared" si="55"/>
      </c>
      <c r="J125">
        <f t="shared" si="56"/>
      </c>
      <c r="K125">
        <f t="shared" si="57"/>
      </c>
      <c r="L125">
        <f t="shared" si="59"/>
      </c>
      <c r="M125">
        <f t="shared" si="60"/>
        <v>0</v>
      </c>
      <c r="N125">
        <f t="shared" si="61"/>
      </c>
      <c r="O125">
        <f t="shared" si="62"/>
      </c>
    </row>
    <row r="126" spans="1:15" ht="12.75">
      <c r="A126" s="10">
        <f t="shared" si="58"/>
      </c>
      <c r="D126" s="11"/>
      <c r="E126" s="11"/>
      <c r="F126" s="11"/>
      <c r="G126" s="11"/>
      <c r="H126">
        <f t="shared" si="54"/>
      </c>
      <c r="I126">
        <f t="shared" si="55"/>
      </c>
      <c r="J126">
        <f t="shared" si="56"/>
      </c>
      <c r="K126">
        <f t="shared" si="57"/>
      </c>
      <c r="L126">
        <f t="shared" si="59"/>
      </c>
      <c r="M126">
        <f t="shared" si="60"/>
        <v>0</v>
      </c>
      <c r="N126">
        <f t="shared" si="61"/>
      </c>
      <c r="O126">
        <f t="shared" si="62"/>
      </c>
    </row>
    <row r="127" spans="1:15" ht="12.75">
      <c r="A127" s="10">
        <f t="shared" si="58"/>
      </c>
      <c r="D127" s="11"/>
      <c r="E127" s="11"/>
      <c r="F127" s="11"/>
      <c r="G127" s="11"/>
      <c r="H127">
        <f t="shared" si="54"/>
      </c>
      <c r="I127">
        <f t="shared" si="55"/>
      </c>
      <c r="J127">
        <f t="shared" si="56"/>
      </c>
      <c r="K127">
        <f t="shared" si="57"/>
      </c>
      <c r="L127">
        <f t="shared" si="59"/>
      </c>
      <c r="M127">
        <f t="shared" si="60"/>
        <v>0</v>
      </c>
      <c r="N127">
        <f t="shared" si="61"/>
      </c>
      <c r="O127">
        <f t="shared" si="62"/>
      </c>
    </row>
    <row r="128" spans="1:15" ht="12.75">
      <c r="A128" s="10">
        <f t="shared" si="58"/>
      </c>
      <c r="D128" s="11"/>
      <c r="E128" s="11"/>
      <c r="F128" s="11"/>
      <c r="G128" s="11"/>
      <c r="H128">
        <f t="shared" si="54"/>
      </c>
      <c r="I128">
        <f t="shared" si="55"/>
      </c>
      <c r="J128">
        <f t="shared" si="56"/>
      </c>
      <c r="K128">
        <f t="shared" si="57"/>
      </c>
      <c r="L128">
        <f t="shared" si="59"/>
      </c>
      <c r="M128">
        <f t="shared" si="60"/>
        <v>0</v>
      </c>
      <c r="N128">
        <f t="shared" si="61"/>
      </c>
      <c r="O128">
        <f t="shared" si="62"/>
      </c>
    </row>
    <row r="129" spans="1:15" ht="12.75">
      <c r="A129" s="10">
        <f t="shared" si="58"/>
      </c>
      <c r="D129" s="11"/>
      <c r="E129" s="11"/>
      <c r="F129" s="11"/>
      <c r="G129" s="11"/>
      <c r="H129">
        <f t="shared" si="54"/>
      </c>
      <c r="I129">
        <f t="shared" si="55"/>
      </c>
      <c r="J129">
        <f t="shared" si="56"/>
      </c>
      <c r="K129">
        <f t="shared" si="57"/>
      </c>
      <c r="L129">
        <f t="shared" si="59"/>
      </c>
      <c r="M129">
        <f t="shared" si="60"/>
        <v>0</v>
      </c>
      <c r="N129">
        <f t="shared" si="61"/>
      </c>
      <c r="O129">
        <f t="shared" si="62"/>
      </c>
    </row>
    <row r="130" spans="1:15" ht="12.75">
      <c r="A130" s="10">
        <f t="shared" si="58"/>
      </c>
      <c r="D130" s="11"/>
      <c r="E130" s="11"/>
      <c r="F130" s="11"/>
      <c r="G130" s="11"/>
      <c r="H130">
        <f t="shared" si="54"/>
      </c>
      <c r="I130">
        <f t="shared" si="55"/>
      </c>
      <c r="J130">
        <f t="shared" si="56"/>
      </c>
      <c r="K130">
        <f t="shared" si="57"/>
      </c>
      <c r="L130">
        <f t="shared" si="59"/>
      </c>
      <c r="M130">
        <f t="shared" si="60"/>
        <v>0</v>
      </c>
      <c r="N130">
        <f t="shared" si="61"/>
      </c>
      <c r="O130">
        <f t="shared" si="62"/>
      </c>
    </row>
    <row r="131" spans="1:15" ht="12.75">
      <c r="A131" s="10">
        <f t="shared" si="58"/>
      </c>
      <c r="D131" s="11"/>
      <c r="E131" s="11"/>
      <c r="F131" s="11"/>
      <c r="G131" s="11"/>
      <c r="H131">
        <f t="shared" si="54"/>
      </c>
      <c r="I131">
        <f t="shared" si="55"/>
      </c>
      <c r="J131">
        <f t="shared" si="56"/>
      </c>
      <c r="K131">
        <f t="shared" si="57"/>
      </c>
      <c r="L131">
        <f t="shared" si="59"/>
      </c>
      <c r="M131">
        <f t="shared" si="60"/>
        <v>0</v>
      </c>
      <c r="N131">
        <f t="shared" si="61"/>
      </c>
      <c r="O131">
        <f t="shared" si="62"/>
      </c>
    </row>
    <row r="132" spans="1:15" ht="12.75">
      <c r="A132" s="10">
        <f t="shared" si="58"/>
      </c>
      <c r="D132" s="11"/>
      <c r="E132" s="11"/>
      <c r="F132" s="11"/>
      <c r="G132" s="11"/>
      <c r="H132">
        <f t="shared" si="54"/>
      </c>
      <c r="I132">
        <f t="shared" si="55"/>
      </c>
      <c r="J132">
        <f t="shared" si="56"/>
      </c>
      <c r="K132">
        <f t="shared" si="57"/>
      </c>
      <c r="L132">
        <f t="shared" si="59"/>
      </c>
      <c r="M132">
        <f t="shared" si="60"/>
        <v>0</v>
      </c>
      <c r="N132">
        <f t="shared" si="61"/>
      </c>
      <c r="O132">
        <f t="shared" si="62"/>
      </c>
    </row>
    <row r="133" spans="1:15" ht="12.75">
      <c r="A133" s="10">
        <f t="shared" si="58"/>
      </c>
      <c r="D133" s="11"/>
      <c r="E133" s="11"/>
      <c r="F133" s="11"/>
      <c r="G133" s="11"/>
      <c r="H133">
        <f t="shared" si="54"/>
      </c>
      <c r="I133">
        <f t="shared" si="55"/>
      </c>
      <c r="J133">
        <f t="shared" si="56"/>
      </c>
      <c r="K133">
        <f t="shared" si="57"/>
      </c>
      <c r="L133">
        <f t="shared" si="59"/>
      </c>
      <c r="M133">
        <f t="shared" si="60"/>
        <v>0</v>
      </c>
      <c r="N133">
        <f t="shared" si="61"/>
      </c>
      <c r="O133">
        <f t="shared" si="62"/>
      </c>
    </row>
    <row r="134" spans="1:15" ht="12.75">
      <c r="A134" s="10">
        <f t="shared" si="58"/>
      </c>
      <c r="D134" s="11"/>
      <c r="E134" s="11"/>
      <c r="F134" s="11"/>
      <c r="G134" s="11"/>
      <c r="H134">
        <f t="shared" si="54"/>
      </c>
      <c r="I134">
        <f t="shared" si="55"/>
      </c>
      <c r="J134">
        <f t="shared" si="56"/>
      </c>
      <c r="K134">
        <f t="shared" si="57"/>
      </c>
      <c r="L134">
        <f t="shared" si="59"/>
      </c>
      <c r="M134">
        <f t="shared" si="60"/>
        <v>0</v>
      </c>
      <c r="N134">
        <f t="shared" si="61"/>
      </c>
      <c r="O134">
        <f t="shared" si="62"/>
      </c>
    </row>
    <row r="135" spans="1:15" ht="12.75">
      <c r="A135" s="10">
        <f t="shared" si="58"/>
      </c>
      <c r="D135" s="11"/>
      <c r="E135" s="11"/>
      <c r="F135" s="11"/>
      <c r="G135" s="11"/>
      <c r="H135">
        <f t="shared" si="54"/>
      </c>
      <c r="I135">
        <f t="shared" si="55"/>
      </c>
      <c r="J135">
        <f t="shared" si="56"/>
      </c>
      <c r="K135">
        <f t="shared" si="57"/>
      </c>
      <c r="L135">
        <f t="shared" si="59"/>
      </c>
      <c r="M135">
        <f t="shared" si="60"/>
        <v>0</v>
      </c>
      <c r="N135">
        <f t="shared" si="61"/>
      </c>
      <c r="O135">
        <f t="shared" si="62"/>
      </c>
    </row>
    <row r="136" spans="1:15" ht="12.75">
      <c r="A136" s="10">
        <f t="shared" si="58"/>
      </c>
      <c r="D136" s="11"/>
      <c r="E136" s="11"/>
      <c r="F136" s="11"/>
      <c r="G136" s="11"/>
      <c r="H136">
        <f t="shared" si="54"/>
      </c>
      <c r="I136">
        <f t="shared" si="55"/>
      </c>
      <c r="J136">
        <f t="shared" si="56"/>
      </c>
      <c r="K136">
        <f t="shared" si="57"/>
      </c>
      <c r="L136">
        <f t="shared" si="59"/>
      </c>
      <c r="M136">
        <f t="shared" si="60"/>
        <v>0</v>
      </c>
      <c r="N136">
        <f t="shared" si="61"/>
      </c>
      <c r="O136">
        <f t="shared" si="62"/>
      </c>
    </row>
    <row r="137" spans="1:15" ht="12.75">
      <c r="A137" s="10">
        <f t="shared" si="58"/>
      </c>
      <c r="D137" s="11"/>
      <c r="E137" s="11"/>
      <c r="F137" s="11"/>
      <c r="G137" s="11"/>
      <c r="H137">
        <f t="shared" si="54"/>
      </c>
      <c r="I137">
        <f t="shared" si="55"/>
      </c>
      <c r="J137">
        <f t="shared" si="56"/>
      </c>
      <c r="K137">
        <f t="shared" si="57"/>
      </c>
      <c r="L137">
        <f t="shared" si="59"/>
      </c>
      <c r="M137">
        <f t="shared" si="60"/>
        <v>0</v>
      </c>
      <c r="N137">
        <f t="shared" si="61"/>
      </c>
      <c r="O137">
        <f t="shared" si="62"/>
      </c>
    </row>
    <row r="138" spans="1:15" ht="12.75">
      <c r="A138" s="10">
        <f t="shared" si="58"/>
      </c>
      <c r="D138" s="11"/>
      <c r="E138" s="11"/>
      <c r="F138" s="11"/>
      <c r="G138" s="11"/>
      <c r="H138">
        <f t="shared" si="54"/>
      </c>
      <c r="I138">
        <f t="shared" si="55"/>
      </c>
      <c r="J138">
        <f t="shared" si="56"/>
      </c>
      <c r="K138">
        <f t="shared" si="57"/>
      </c>
      <c r="L138">
        <f t="shared" si="59"/>
      </c>
      <c r="M138">
        <f t="shared" si="60"/>
        <v>0</v>
      </c>
      <c r="N138">
        <f t="shared" si="61"/>
      </c>
      <c r="O138">
        <f t="shared" si="62"/>
      </c>
    </row>
    <row r="139" spans="1:15" ht="12.75">
      <c r="A139" s="10">
        <f t="shared" si="58"/>
      </c>
      <c r="D139" s="11"/>
      <c r="E139" s="11"/>
      <c r="F139" s="11"/>
      <c r="G139" s="11"/>
      <c r="H139">
        <f t="shared" si="54"/>
      </c>
      <c r="I139">
        <f t="shared" si="55"/>
      </c>
      <c r="J139">
        <f t="shared" si="56"/>
      </c>
      <c r="K139">
        <f t="shared" si="57"/>
      </c>
      <c r="L139">
        <f t="shared" si="59"/>
      </c>
      <c r="M139">
        <f t="shared" si="60"/>
        <v>0</v>
      </c>
      <c r="N139">
        <f t="shared" si="61"/>
      </c>
      <c r="O139">
        <f t="shared" si="62"/>
      </c>
    </row>
    <row r="140" spans="1:16" ht="19.5" customHeight="1">
      <c r="A140" s="7" t="s">
        <v>17</v>
      </c>
      <c r="B140" s="7"/>
      <c r="C140" s="7" t="s">
        <v>85</v>
      </c>
      <c r="D140" s="7"/>
      <c r="E140" s="7"/>
      <c r="F140" s="7"/>
      <c r="G140" s="7"/>
      <c r="H140" s="7" t="s">
        <v>2</v>
      </c>
      <c r="I140" s="7" t="s">
        <v>1</v>
      </c>
      <c r="J140" s="7" t="s">
        <v>3</v>
      </c>
      <c r="K140" s="7" t="s">
        <v>4</v>
      </c>
      <c r="L140" s="7" t="s">
        <v>5</v>
      </c>
      <c r="P140" s="1"/>
    </row>
    <row r="141" spans="1:15" ht="12.75">
      <c r="A141">
        <f>IF(OR(M141&lt;2,COUNTIF(D141:G141,999)&gt;2),"",IF(AND(M141=2,COUNTIF(D141:G141,999)=1),"",IF(AND(M141=3,COUNTIF(D141:G141,999)=2),"",1)))</f>
      </c>
      <c r="D141" s="11"/>
      <c r="E141" s="11"/>
      <c r="F141" s="11"/>
      <c r="G141" s="11"/>
      <c r="H141">
        <f aca="true" t="shared" si="63" ref="H141:H158">IF(D141="","",IF(D141=999,0,IF(D141&gt;MINA(D$141:D$158)+60,0,IF(D141=MINA(D$141:D$158),60,60-(CEILING(D141-MINA(D$141:D$158),1))))))</f>
      </c>
      <c r="I141">
        <f aca="true" t="shared" si="64" ref="I141:I158">IF(E141="","",IF(E141=999,0,IF(E141&gt;MINA(E$141:E$158)+60,0,IF(E141=MINA(E$141:E$158),60,60-(CEILING(E141-MINA(E$141:E$158),1))))))</f>
      </c>
      <c r="J141">
        <f aca="true" t="shared" si="65" ref="J141:J158">IF(F141="","",IF(F141=999,0,IF(F141&gt;MINA(F$141:F$158)+60,0,IF(F141=MINA(F$141:F$158),60,60-(CEILING(F141-MINA(F$141:F$158),1))))))</f>
      </c>
      <c r="K141">
        <f aca="true" t="shared" si="66" ref="K141:K158">IF(G141="","",IF(G141=999,0,IF(G141&gt;MINA(G$141:G$158)+60,0,IF(G141=MINA(G$141:G$158),60,60-(CEILING(G141-MINA(G$141:G$158),1))))))</f>
      </c>
      <c r="L141">
        <f>IF(M141=0,"",IF(M141&gt;1,SUM(LARGE(H141:K141,1)+LARGE(H141:K141,2)),SUM(H141:K141)))</f>
      </c>
      <c r="M141">
        <f>COUNT(H141:K141)</f>
        <v>0</v>
      </c>
      <c r="N141">
        <f>IF(M141&gt;1,1,"")</f>
      </c>
      <c r="O141">
        <f>IF(A141&lt;4,1,"")</f>
      </c>
    </row>
    <row r="142" spans="1:15" ht="12.75">
      <c r="A142" s="10">
        <f aca="true" t="shared" si="67" ref="A142:A158">IF(OR(M142&lt;2,COUNTIF(D142:G142,999)&gt;2),"",IF(AND(M142=2,COUNTIF(D142:G142,999)=1),"",IF(AND(M142=3,COUNTIF(D142:G142,999)=2),"",IF(L142=L141,A141,IF(A137=A141,A141+5,IF(A138=A141,A141+4,IF(A139=A141,A141+3,IF(A140=A141,A141+2,A141+1))))))))</f>
      </c>
      <c r="D142" s="11"/>
      <c r="E142" s="11"/>
      <c r="F142" s="11"/>
      <c r="G142" s="11"/>
      <c r="H142">
        <f t="shared" si="63"/>
      </c>
      <c r="I142">
        <f t="shared" si="64"/>
      </c>
      <c r="J142">
        <f t="shared" si="65"/>
      </c>
      <c r="K142">
        <f t="shared" si="66"/>
      </c>
      <c r="L142">
        <f aca="true" t="shared" si="68" ref="L142:L158">IF(M142=0,"",IF(M142&gt;1,SUM(LARGE(H142:K142,1)+LARGE(H142:K142,2)),SUM(H142:K142)))</f>
      </c>
      <c r="M142">
        <f aca="true" t="shared" si="69" ref="M142:M158">COUNT(H142:K142)</f>
        <v>0</v>
      </c>
      <c r="N142">
        <f aca="true" t="shared" si="70" ref="N142:N158">IF(M142&gt;1,1,"")</f>
      </c>
      <c r="O142">
        <f aca="true" t="shared" si="71" ref="O142:O158">IF(A142&lt;4,1,"")</f>
      </c>
    </row>
    <row r="143" spans="1:15" ht="12.75">
      <c r="A143" s="10">
        <f t="shared" si="67"/>
      </c>
      <c r="D143" s="11"/>
      <c r="E143" s="11"/>
      <c r="F143" s="11"/>
      <c r="G143" s="11"/>
      <c r="H143">
        <f t="shared" si="63"/>
      </c>
      <c r="I143">
        <f t="shared" si="64"/>
      </c>
      <c r="J143">
        <f t="shared" si="65"/>
      </c>
      <c r="K143">
        <f t="shared" si="66"/>
      </c>
      <c r="L143">
        <f t="shared" si="68"/>
      </c>
      <c r="M143">
        <f t="shared" si="69"/>
        <v>0</v>
      </c>
      <c r="N143">
        <f t="shared" si="70"/>
      </c>
      <c r="O143">
        <f t="shared" si="71"/>
      </c>
    </row>
    <row r="144" spans="1:15" ht="12.75">
      <c r="A144" s="10">
        <f t="shared" si="67"/>
      </c>
      <c r="D144" s="11"/>
      <c r="E144" s="11"/>
      <c r="F144" s="11"/>
      <c r="G144" s="11"/>
      <c r="H144">
        <f t="shared" si="63"/>
      </c>
      <c r="I144">
        <f t="shared" si="64"/>
      </c>
      <c r="J144">
        <f t="shared" si="65"/>
      </c>
      <c r="K144">
        <f t="shared" si="66"/>
      </c>
      <c r="L144">
        <f t="shared" si="68"/>
      </c>
      <c r="M144">
        <f t="shared" si="69"/>
        <v>0</v>
      </c>
      <c r="N144">
        <f t="shared" si="70"/>
      </c>
      <c r="O144">
        <f t="shared" si="71"/>
      </c>
    </row>
    <row r="145" spans="1:15" ht="12.75">
      <c r="A145" s="10">
        <f t="shared" si="67"/>
      </c>
      <c r="D145" s="11"/>
      <c r="E145" s="11"/>
      <c r="F145" s="11"/>
      <c r="G145" s="11"/>
      <c r="H145">
        <f t="shared" si="63"/>
      </c>
      <c r="I145">
        <f t="shared" si="64"/>
      </c>
      <c r="J145">
        <f t="shared" si="65"/>
      </c>
      <c r="K145">
        <f t="shared" si="66"/>
      </c>
      <c r="L145">
        <f t="shared" si="68"/>
      </c>
      <c r="M145">
        <f t="shared" si="69"/>
        <v>0</v>
      </c>
      <c r="N145">
        <f t="shared" si="70"/>
      </c>
      <c r="O145">
        <f t="shared" si="71"/>
      </c>
    </row>
    <row r="146" spans="1:15" ht="12.75">
      <c r="A146" s="10">
        <f t="shared" si="67"/>
      </c>
      <c r="D146" s="11"/>
      <c r="E146" s="11"/>
      <c r="F146" s="11"/>
      <c r="G146" s="11"/>
      <c r="H146">
        <f t="shared" si="63"/>
      </c>
      <c r="I146">
        <f t="shared" si="64"/>
      </c>
      <c r="J146">
        <f t="shared" si="65"/>
      </c>
      <c r="K146">
        <f t="shared" si="66"/>
      </c>
      <c r="L146">
        <f t="shared" si="68"/>
      </c>
      <c r="M146">
        <f t="shared" si="69"/>
        <v>0</v>
      </c>
      <c r="N146">
        <f t="shared" si="70"/>
      </c>
      <c r="O146">
        <f t="shared" si="71"/>
      </c>
    </row>
    <row r="147" spans="1:15" ht="12.75">
      <c r="A147" s="10">
        <f t="shared" si="67"/>
      </c>
      <c r="D147" s="11"/>
      <c r="E147" s="11"/>
      <c r="F147" s="11"/>
      <c r="G147" s="11"/>
      <c r="H147">
        <f t="shared" si="63"/>
      </c>
      <c r="I147">
        <f t="shared" si="64"/>
      </c>
      <c r="J147">
        <f t="shared" si="65"/>
      </c>
      <c r="K147">
        <f t="shared" si="66"/>
      </c>
      <c r="L147">
        <f t="shared" si="68"/>
      </c>
      <c r="M147">
        <f t="shared" si="69"/>
        <v>0</v>
      </c>
      <c r="N147">
        <f t="shared" si="70"/>
      </c>
      <c r="O147">
        <f t="shared" si="71"/>
      </c>
    </row>
    <row r="148" spans="1:15" ht="12.75">
      <c r="A148" s="10">
        <f t="shared" si="67"/>
      </c>
      <c r="D148" s="11"/>
      <c r="E148" s="11"/>
      <c r="F148" s="11"/>
      <c r="G148" s="11"/>
      <c r="H148">
        <f t="shared" si="63"/>
      </c>
      <c r="I148">
        <f t="shared" si="64"/>
      </c>
      <c r="J148">
        <f t="shared" si="65"/>
      </c>
      <c r="K148">
        <f t="shared" si="66"/>
      </c>
      <c r="L148">
        <f t="shared" si="68"/>
      </c>
      <c r="M148">
        <f t="shared" si="69"/>
        <v>0</v>
      </c>
      <c r="N148">
        <f t="shared" si="70"/>
      </c>
      <c r="O148">
        <f t="shared" si="71"/>
      </c>
    </row>
    <row r="149" spans="1:15" ht="12.75">
      <c r="A149" s="10">
        <f t="shared" si="67"/>
      </c>
      <c r="D149" s="11"/>
      <c r="E149" s="11"/>
      <c r="F149" s="11"/>
      <c r="G149" s="11"/>
      <c r="H149">
        <f t="shared" si="63"/>
      </c>
      <c r="I149">
        <f t="shared" si="64"/>
      </c>
      <c r="J149">
        <f t="shared" si="65"/>
      </c>
      <c r="K149">
        <f t="shared" si="66"/>
      </c>
      <c r="L149">
        <f t="shared" si="68"/>
      </c>
      <c r="M149">
        <f t="shared" si="69"/>
        <v>0</v>
      </c>
      <c r="N149">
        <f t="shared" si="70"/>
      </c>
      <c r="O149">
        <f t="shared" si="71"/>
      </c>
    </row>
    <row r="150" spans="1:15" ht="12.75">
      <c r="A150" s="10">
        <f t="shared" si="67"/>
      </c>
      <c r="D150" s="11"/>
      <c r="E150" s="11"/>
      <c r="F150" s="11"/>
      <c r="G150" s="11"/>
      <c r="H150">
        <f t="shared" si="63"/>
      </c>
      <c r="I150">
        <f t="shared" si="64"/>
      </c>
      <c r="J150">
        <f t="shared" si="65"/>
      </c>
      <c r="K150">
        <f t="shared" si="66"/>
      </c>
      <c r="L150">
        <f t="shared" si="68"/>
      </c>
      <c r="M150">
        <f t="shared" si="69"/>
        <v>0</v>
      </c>
      <c r="N150">
        <f t="shared" si="70"/>
      </c>
      <c r="O150">
        <f t="shared" si="71"/>
      </c>
    </row>
    <row r="151" spans="1:15" ht="12.75">
      <c r="A151" s="10">
        <f t="shared" si="67"/>
      </c>
      <c r="D151" s="11"/>
      <c r="E151" s="11"/>
      <c r="F151" s="11"/>
      <c r="G151" s="11"/>
      <c r="H151">
        <f t="shared" si="63"/>
      </c>
      <c r="I151">
        <f t="shared" si="64"/>
      </c>
      <c r="J151">
        <f t="shared" si="65"/>
      </c>
      <c r="K151">
        <f t="shared" si="66"/>
      </c>
      <c r="L151">
        <f t="shared" si="68"/>
      </c>
      <c r="M151">
        <f t="shared" si="69"/>
        <v>0</v>
      </c>
      <c r="N151">
        <f t="shared" si="70"/>
      </c>
      <c r="O151">
        <f t="shared" si="71"/>
      </c>
    </row>
    <row r="152" spans="1:15" ht="12.75">
      <c r="A152" s="10">
        <f t="shared" si="67"/>
      </c>
      <c r="D152" s="11"/>
      <c r="E152" s="11"/>
      <c r="F152" s="11"/>
      <c r="G152" s="11"/>
      <c r="H152">
        <f t="shared" si="63"/>
      </c>
      <c r="I152">
        <f t="shared" si="64"/>
      </c>
      <c r="J152">
        <f t="shared" si="65"/>
      </c>
      <c r="K152">
        <f t="shared" si="66"/>
      </c>
      <c r="L152">
        <f t="shared" si="68"/>
      </c>
      <c r="M152">
        <f t="shared" si="69"/>
        <v>0</v>
      </c>
      <c r="N152">
        <f t="shared" si="70"/>
      </c>
      <c r="O152">
        <f t="shared" si="71"/>
      </c>
    </row>
    <row r="153" spans="1:15" ht="12.75">
      <c r="A153" s="10">
        <f t="shared" si="67"/>
      </c>
      <c r="D153" s="11"/>
      <c r="E153" s="11"/>
      <c r="F153" s="11"/>
      <c r="G153" s="11"/>
      <c r="H153">
        <f t="shared" si="63"/>
      </c>
      <c r="I153">
        <f t="shared" si="64"/>
      </c>
      <c r="J153">
        <f t="shared" si="65"/>
      </c>
      <c r="K153">
        <f t="shared" si="66"/>
      </c>
      <c r="L153">
        <f t="shared" si="68"/>
      </c>
      <c r="M153">
        <f t="shared" si="69"/>
        <v>0</v>
      </c>
      <c r="N153">
        <f t="shared" si="70"/>
      </c>
      <c r="O153">
        <f t="shared" si="71"/>
      </c>
    </row>
    <row r="154" spans="1:15" ht="12.75">
      <c r="A154" s="10">
        <f t="shared" si="67"/>
      </c>
      <c r="D154" s="11"/>
      <c r="E154" s="11"/>
      <c r="F154" s="11"/>
      <c r="G154" s="11"/>
      <c r="H154">
        <f t="shared" si="63"/>
      </c>
      <c r="I154">
        <f t="shared" si="64"/>
      </c>
      <c r="J154">
        <f t="shared" si="65"/>
      </c>
      <c r="K154">
        <f t="shared" si="66"/>
      </c>
      <c r="L154">
        <f t="shared" si="68"/>
      </c>
      <c r="M154">
        <f t="shared" si="69"/>
        <v>0</v>
      </c>
      <c r="N154">
        <f t="shared" si="70"/>
      </c>
      <c r="O154">
        <f t="shared" si="71"/>
      </c>
    </row>
    <row r="155" spans="1:15" ht="12.75">
      <c r="A155" s="10">
        <f t="shared" si="67"/>
      </c>
      <c r="D155" s="11"/>
      <c r="E155" s="11"/>
      <c r="F155" s="11"/>
      <c r="G155" s="11"/>
      <c r="H155">
        <f t="shared" si="63"/>
      </c>
      <c r="I155">
        <f t="shared" si="64"/>
      </c>
      <c r="J155">
        <f t="shared" si="65"/>
      </c>
      <c r="K155">
        <f t="shared" si="66"/>
      </c>
      <c r="L155">
        <f t="shared" si="68"/>
      </c>
      <c r="M155">
        <f t="shared" si="69"/>
        <v>0</v>
      </c>
      <c r="N155">
        <f t="shared" si="70"/>
      </c>
      <c r="O155">
        <f t="shared" si="71"/>
      </c>
    </row>
    <row r="156" spans="1:15" ht="12.75">
      <c r="A156" s="10">
        <f t="shared" si="67"/>
      </c>
      <c r="D156" s="11"/>
      <c r="E156" s="11"/>
      <c r="F156" s="11"/>
      <c r="G156" s="11"/>
      <c r="H156">
        <f t="shared" si="63"/>
      </c>
      <c r="I156">
        <f t="shared" si="64"/>
      </c>
      <c r="J156">
        <f t="shared" si="65"/>
      </c>
      <c r="K156">
        <f t="shared" si="66"/>
      </c>
      <c r="L156">
        <f t="shared" si="68"/>
      </c>
      <c r="M156">
        <f t="shared" si="69"/>
        <v>0</v>
      </c>
      <c r="N156">
        <f t="shared" si="70"/>
      </c>
      <c r="O156">
        <f t="shared" si="71"/>
      </c>
    </row>
    <row r="157" spans="1:15" ht="12.75">
      <c r="A157" s="10">
        <f t="shared" si="67"/>
      </c>
      <c r="D157" s="11"/>
      <c r="E157" s="11"/>
      <c r="F157" s="11"/>
      <c r="G157" s="11"/>
      <c r="H157">
        <f t="shared" si="63"/>
      </c>
      <c r="I157">
        <f t="shared" si="64"/>
      </c>
      <c r="J157">
        <f t="shared" si="65"/>
      </c>
      <c r="K157">
        <f t="shared" si="66"/>
      </c>
      <c r="L157">
        <f t="shared" si="68"/>
      </c>
      <c r="M157">
        <f t="shared" si="69"/>
        <v>0</v>
      </c>
      <c r="N157">
        <f t="shared" si="70"/>
      </c>
      <c r="O157">
        <f t="shared" si="71"/>
      </c>
    </row>
    <row r="158" spans="1:15" ht="12.75">
      <c r="A158" s="10">
        <f t="shared" si="67"/>
      </c>
      <c r="D158" s="11"/>
      <c r="E158" s="11"/>
      <c r="F158" s="11"/>
      <c r="G158" s="11"/>
      <c r="H158">
        <f t="shared" si="63"/>
      </c>
      <c r="I158">
        <f t="shared" si="64"/>
      </c>
      <c r="J158">
        <f t="shared" si="65"/>
      </c>
      <c r="K158">
        <f t="shared" si="66"/>
      </c>
      <c r="L158">
        <f t="shared" si="68"/>
      </c>
      <c r="M158">
        <f t="shared" si="69"/>
        <v>0</v>
      </c>
      <c r="N158">
        <f t="shared" si="70"/>
      </c>
      <c r="O158">
        <f t="shared" si="71"/>
      </c>
    </row>
    <row r="159" spans="1:16" ht="19.5" customHeight="1">
      <c r="A159" s="7" t="s">
        <v>18</v>
      </c>
      <c r="B159" s="7"/>
      <c r="C159" s="7" t="s">
        <v>85</v>
      </c>
      <c r="D159" s="7"/>
      <c r="E159" s="7"/>
      <c r="F159" s="7"/>
      <c r="G159" s="7"/>
      <c r="H159" s="7" t="s">
        <v>2</v>
      </c>
      <c r="I159" s="7" t="s">
        <v>1</v>
      </c>
      <c r="J159" s="7" t="s">
        <v>3</v>
      </c>
      <c r="K159" s="7" t="s">
        <v>4</v>
      </c>
      <c r="L159" s="7" t="s">
        <v>5</v>
      </c>
      <c r="P159" s="1"/>
    </row>
    <row r="160" spans="1:15" ht="12.75">
      <c r="A160">
        <f>IF(OR(M160&lt;2,COUNTIF(D160:G160,999)&gt;2),"",IF(AND(M160=2,COUNTIF(D160:G160,999)=1),"",IF(AND(M160=3,COUNTIF(D160:G160,999)=2),"",1)))</f>
      </c>
      <c r="D160" s="11"/>
      <c r="E160" s="11"/>
      <c r="F160" s="11"/>
      <c r="G160" s="11"/>
      <c r="H160">
        <f aca="true" t="shared" si="72" ref="H160:H177">IF(D160="","",IF(D160=999,0,IF(D160&gt;MINA(D$160:D$177)+60,0,IF(D160=MINA(D$160:D$177),60,60-(CEILING(D160-MINA(D$160:D$177),1))))))</f>
      </c>
      <c r="I160">
        <f aca="true" t="shared" si="73" ref="I160:I177">IF(E160="","",IF(E160=999,0,IF(E160&gt;MINA(E$160:E$177)+60,0,IF(E160=MINA(E$160:E$177),60,60-(CEILING(E160-MINA(E$160:E$177),1))))))</f>
      </c>
      <c r="J160">
        <f aca="true" t="shared" si="74" ref="J160:J177">IF(F160="","",IF(F160=999,0,IF(F160&gt;MINA(F$160:F$177)+60,0,IF(F160=MINA(F$160:F$177),60,60-(CEILING(F160-MINA(F$160:F$177),1))))))</f>
      </c>
      <c r="K160">
        <f aca="true" t="shared" si="75" ref="K160:K177">IF(G160="","",IF(G160=999,0,IF(G160&gt;MINA(G$160:G$177)+60,0,IF(G160=MINA(G$160:G$177),60,60-(CEILING(G160-MINA(G$160:G$177),1))))))</f>
      </c>
      <c r="L160">
        <f>IF(M160=0,"",IF(M160&gt;1,SUM(LARGE(H160:K160,1)+LARGE(H160:K160,2)),SUM(H160:K160)))</f>
      </c>
      <c r="M160">
        <f>COUNT(H160:K160)</f>
        <v>0</v>
      </c>
      <c r="N160">
        <f>IF(M160&gt;1,1,"")</f>
      </c>
      <c r="O160">
        <f>IF(A160&lt;4,1,"")</f>
      </c>
    </row>
    <row r="161" spans="1:15" ht="12.75">
      <c r="A161" s="10">
        <f aca="true" t="shared" si="76" ref="A161:A177">IF(OR(M161&lt;2,COUNTIF(D161:G161,999)&gt;2),"",IF(AND(M161=2,COUNTIF(D161:G161,999)=1),"",IF(AND(M161=3,COUNTIF(D161:G161,999)=2),"",IF(L161=L160,A160,IF(A156=A160,A160+5,IF(A157=A160,A160+4,IF(A158=A160,A160+3,IF(A159=A160,A160+2,A160+1))))))))</f>
      </c>
      <c r="D161" s="11"/>
      <c r="E161" s="11"/>
      <c r="F161" s="11"/>
      <c r="G161" s="11"/>
      <c r="H161">
        <f t="shared" si="72"/>
      </c>
      <c r="I161">
        <f t="shared" si="73"/>
      </c>
      <c r="J161">
        <f t="shared" si="74"/>
      </c>
      <c r="K161">
        <f t="shared" si="75"/>
      </c>
      <c r="L161">
        <f aca="true" t="shared" si="77" ref="L161:L177">IF(M161=0,"",IF(M161&gt;1,SUM(LARGE(H161:K161,1)+LARGE(H161:K161,2)),SUM(H161:K161)))</f>
      </c>
      <c r="M161">
        <f aca="true" t="shared" si="78" ref="M161:M177">COUNT(H161:K161)</f>
        <v>0</v>
      </c>
      <c r="N161">
        <f aca="true" t="shared" si="79" ref="N161:N177">IF(M161&gt;1,1,"")</f>
      </c>
      <c r="O161">
        <f aca="true" t="shared" si="80" ref="O161:O177">IF(A161&lt;4,1,"")</f>
      </c>
    </row>
    <row r="162" spans="1:15" ht="12.75">
      <c r="A162" s="10">
        <f t="shared" si="76"/>
      </c>
      <c r="D162" s="11"/>
      <c r="E162" s="11"/>
      <c r="F162" s="11"/>
      <c r="G162" s="11"/>
      <c r="H162">
        <f t="shared" si="72"/>
      </c>
      <c r="I162">
        <f t="shared" si="73"/>
      </c>
      <c r="J162">
        <f t="shared" si="74"/>
      </c>
      <c r="K162">
        <f t="shared" si="75"/>
      </c>
      <c r="L162">
        <f t="shared" si="77"/>
      </c>
      <c r="M162">
        <f t="shared" si="78"/>
        <v>0</v>
      </c>
      <c r="N162">
        <f t="shared" si="79"/>
      </c>
      <c r="O162">
        <f t="shared" si="80"/>
      </c>
    </row>
    <row r="163" spans="1:15" ht="12.75">
      <c r="A163" s="10">
        <f t="shared" si="76"/>
      </c>
      <c r="D163" s="11"/>
      <c r="E163" s="11"/>
      <c r="F163" s="11"/>
      <c r="G163" s="11"/>
      <c r="H163">
        <f t="shared" si="72"/>
      </c>
      <c r="I163">
        <f t="shared" si="73"/>
      </c>
      <c r="J163">
        <f t="shared" si="74"/>
      </c>
      <c r="K163">
        <f t="shared" si="75"/>
      </c>
      <c r="L163">
        <f t="shared" si="77"/>
      </c>
      <c r="M163">
        <f t="shared" si="78"/>
        <v>0</v>
      </c>
      <c r="N163">
        <f t="shared" si="79"/>
      </c>
      <c r="O163">
        <f t="shared" si="80"/>
      </c>
    </row>
    <row r="164" spans="1:15" ht="12.75">
      <c r="A164" s="10">
        <f t="shared" si="76"/>
      </c>
      <c r="D164" s="11"/>
      <c r="E164" s="11"/>
      <c r="F164" s="11"/>
      <c r="G164" s="11"/>
      <c r="H164">
        <f t="shared" si="72"/>
      </c>
      <c r="I164">
        <f t="shared" si="73"/>
      </c>
      <c r="J164">
        <f t="shared" si="74"/>
      </c>
      <c r="K164">
        <f t="shared" si="75"/>
      </c>
      <c r="L164">
        <f t="shared" si="77"/>
      </c>
      <c r="M164">
        <f t="shared" si="78"/>
        <v>0</v>
      </c>
      <c r="N164">
        <f t="shared" si="79"/>
      </c>
      <c r="O164">
        <f t="shared" si="80"/>
      </c>
    </row>
    <row r="165" spans="1:15" ht="12.75">
      <c r="A165" s="10">
        <f t="shared" si="76"/>
      </c>
      <c r="D165" s="11"/>
      <c r="E165" s="11"/>
      <c r="F165" s="11"/>
      <c r="G165" s="11"/>
      <c r="H165">
        <f t="shared" si="72"/>
      </c>
      <c r="I165">
        <f t="shared" si="73"/>
      </c>
      <c r="J165">
        <f t="shared" si="74"/>
      </c>
      <c r="K165">
        <f t="shared" si="75"/>
      </c>
      <c r="L165">
        <f t="shared" si="77"/>
      </c>
      <c r="M165">
        <f t="shared" si="78"/>
        <v>0</v>
      </c>
      <c r="N165">
        <f t="shared" si="79"/>
      </c>
      <c r="O165">
        <f t="shared" si="80"/>
      </c>
    </row>
    <row r="166" spans="1:15" ht="12.75">
      <c r="A166" s="10">
        <f t="shared" si="76"/>
      </c>
      <c r="D166" s="11"/>
      <c r="E166" s="11"/>
      <c r="F166" s="11"/>
      <c r="G166" s="11"/>
      <c r="H166">
        <f t="shared" si="72"/>
      </c>
      <c r="I166">
        <f t="shared" si="73"/>
      </c>
      <c r="J166">
        <f t="shared" si="74"/>
      </c>
      <c r="K166">
        <f t="shared" si="75"/>
      </c>
      <c r="L166">
        <f t="shared" si="77"/>
      </c>
      <c r="M166">
        <f t="shared" si="78"/>
        <v>0</v>
      </c>
      <c r="N166">
        <f t="shared" si="79"/>
      </c>
      <c r="O166">
        <f t="shared" si="80"/>
      </c>
    </row>
    <row r="167" spans="1:15" ht="12.75">
      <c r="A167" s="10">
        <f t="shared" si="76"/>
      </c>
      <c r="D167" s="11"/>
      <c r="E167" s="11"/>
      <c r="F167" s="11"/>
      <c r="G167" s="11"/>
      <c r="H167">
        <f t="shared" si="72"/>
      </c>
      <c r="I167">
        <f t="shared" si="73"/>
      </c>
      <c r="J167">
        <f t="shared" si="74"/>
      </c>
      <c r="K167">
        <f t="shared" si="75"/>
      </c>
      <c r="L167">
        <f t="shared" si="77"/>
      </c>
      <c r="M167">
        <f t="shared" si="78"/>
        <v>0</v>
      </c>
      <c r="N167">
        <f t="shared" si="79"/>
      </c>
      <c r="O167">
        <f t="shared" si="80"/>
      </c>
    </row>
    <row r="168" spans="1:15" ht="12.75">
      <c r="A168" s="10">
        <f t="shared" si="76"/>
      </c>
      <c r="D168" s="11"/>
      <c r="E168" s="11"/>
      <c r="F168" s="11"/>
      <c r="G168" s="11"/>
      <c r="H168">
        <f t="shared" si="72"/>
      </c>
      <c r="I168">
        <f t="shared" si="73"/>
      </c>
      <c r="J168">
        <f t="shared" si="74"/>
      </c>
      <c r="K168">
        <f t="shared" si="75"/>
      </c>
      <c r="L168">
        <f t="shared" si="77"/>
      </c>
      <c r="M168">
        <f t="shared" si="78"/>
        <v>0</v>
      </c>
      <c r="N168">
        <f t="shared" si="79"/>
      </c>
      <c r="O168">
        <f t="shared" si="80"/>
      </c>
    </row>
    <row r="169" spans="1:15" ht="12.75">
      <c r="A169" s="10">
        <f t="shared" si="76"/>
      </c>
      <c r="D169" s="11"/>
      <c r="E169" s="11"/>
      <c r="F169" s="11"/>
      <c r="G169" s="11"/>
      <c r="H169">
        <f t="shared" si="72"/>
      </c>
      <c r="I169">
        <f t="shared" si="73"/>
      </c>
      <c r="J169">
        <f t="shared" si="74"/>
      </c>
      <c r="K169">
        <f t="shared" si="75"/>
      </c>
      <c r="L169">
        <f t="shared" si="77"/>
      </c>
      <c r="M169">
        <f t="shared" si="78"/>
        <v>0</v>
      </c>
      <c r="N169">
        <f t="shared" si="79"/>
      </c>
      <c r="O169">
        <f t="shared" si="80"/>
      </c>
    </row>
    <row r="170" spans="1:15" ht="12.75">
      <c r="A170" s="10">
        <f t="shared" si="76"/>
      </c>
      <c r="D170" s="11"/>
      <c r="E170" s="11"/>
      <c r="F170" s="11"/>
      <c r="G170" s="11"/>
      <c r="H170">
        <f t="shared" si="72"/>
      </c>
      <c r="I170">
        <f t="shared" si="73"/>
      </c>
      <c r="J170">
        <f t="shared" si="74"/>
      </c>
      <c r="K170">
        <f t="shared" si="75"/>
      </c>
      <c r="L170">
        <f t="shared" si="77"/>
      </c>
      <c r="M170">
        <f t="shared" si="78"/>
        <v>0</v>
      </c>
      <c r="N170">
        <f t="shared" si="79"/>
      </c>
      <c r="O170">
        <f t="shared" si="80"/>
      </c>
    </row>
    <row r="171" spans="1:15" ht="12.75">
      <c r="A171" s="10">
        <f t="shared" si="76"/>
      </c>
      <c r="D171" s="11"/>
      <c r="E171" s="11"/>
      <c r="F171" s="11"/>
      <c r="G171" s="11"/>
      <c r="H171">
        <f t="shared" si="72"/>
      </c>
      <c r="I171">
        <f t="shared" si="73"/>
      </c>
      <c r="J171">
        <f t="shared" si="74"/>
      </c>
      <c r="K171">
        <f t="shared" si="75"/>
      </c>
      <c r="L171">
        <f t="shared" si="77"/>
      </c>
      <c r="M171">
        <f t="shared" si="78"/>
        <v>0</v>
      </c>
      <c r="N171">
        <f t="shared" si="79"/>
      </c>
      <c r="O171">
        <f t="shared" si="80"/>
      </c>
    </row>
    <row r="172" spans="1:15" ht="12.75">
      <c r="A172" s="10">
        <f t="shared" si="76"/>
      </c>
      <c r="D172" s="11"/>
      <c r="E172" s="11"/>
      <c r="F172" s="11"/>
      <c r="G172" s="11"/>
      <c r="H172">
        <f t="shared" si="72"/>
      </c>
      <c r="I172">
        <f t="shared" si="73"/>
      </c>
      <c r="J172">
        <f t="shared" si="74"/>
      </c>
      <c r="K172">
        <f t="shared" si="75"/>
      </c>
      <c r="L172">
        <f t="shared" si="77"/>
      </c>
      <c r="M172">
        <f t="shared" si="78"/>
        <v>0</v>
      </c>
      <c r="N172">
        <f t="shared" si="79"/>
      </c>
      <c r="O172">
        <f t="shared" si="80"/>
      </c>
    </row>
    <row r="173" spans="1:15" ht="12.75">
      <c r="A173" s="10">
        <f t="shared" si="76"/>
      </c>
      <c r="D173" s="11"/>
      <c r="E173" s="11"/>
      <c r="F173" s="11"/>
      <c r="G173" s="11"/>
      <c r="H173">
        <f t="shared" si="72"/>
      </c>
      <c r="I173">
        <f t="shared" si="73"/>
      </c>
      <c r="J173">
        <f t="shared" si="74"/>
      </c>
      <c r="K173">
        <f t="shared" si="75"/>
      </c>
      <c r="L173">
        <f t="shared" si="77"/>
      </c>
      <c r="M173">
        <f t="shared" si="78"/>
        <v>0</v>
      </c>
      <c r="N173">
        <f t="shared" si="79"/>
      </c>
      <c r="O173">
        <f t="shared" si="80"/>
      </c>
    </row>
    <row r="174" spans="1:15" ht="12.75">
      <c r="A174" s="10">
        <f t="shared" si="76"/>
      </c>
      <c r="D174" s="11"/>
      <c r="E174" s="11"/>
      <c r="F174" s="11"/>
      <c r="G174" s="11"/>
      <c r="H174">
        <f t="shared" si="72"/>
      </c>
      <c r="I174">
        <f t="shared" si="73"/>
      </c>
      <c r="J174">
        <f t="shared" si="74"/>
      </c>
      <c r="K174">
        <f t="shared" si="75"/>
      </c>
      <c r="L174">
        <f t="shared" si="77"/>
      </c>
      <c r="M174">
        <f t="shared" si="78"/>
        <v>0</v>
      </c>
      <c r="N174">
        <f t="shared" si="79"/>
      </c>
      <c r="O174">
        <f t="shared" si="80"/>
      </c>
    </row>
    <row r="175" spans="1:15" ht="12.75">
      <c r="A175" s="10">
        <f t="shared" si="76"/>
      </c>
      <c r="D175" s="11"/>
      <c r="E175" s="11"/>
      <c r="F175" s="11"/>
      <c r="G175" s="11"/>
      <c r="H175">
        <f t="shared" si="72"/>
      </c>
      <c r="I175">
        <f t="shared" si="73"/>
      </c>
      <c r="J175">
        <f t="shared" si="74"/>
      </c>
      <c r="K175">
        <f t="shared" si="75"/>
      </c>
      <c r="L175">
        <f t="shared" si="77"/>
      </c>
      <c r="M175">
        <f t="shared" si="78"/>
        <v>0</v>
      </c>
      <c r="N175">
        <f t="shared" si="79"/>
      </c>
      <c r="O175">
        <f t="shared" si="80"/>
      </c>
    </row>
    <row r="176" spans="1:15" ht="12.75">
      <c r="A176" s="10">
        <f t="shared" si="76"/>
      </c>
      <c r="D176" s="11"/>
      <c r="E176" s="11"/>
      <c r="F176" s="11"/>
      <c r="G176" s="11"/>
      <c r="H176">
        <f t="shared" si="72"/>
      </c>
      <c r="I176">
        <f t="shared" si="73"/>
      </c>
      <c r="J176">
        <f t="shared" si="74"/>
      </c>
      <c r="K176">
        <f t="shared" si="75"/>
      </c>
      <c r="L176">
        <f t="shared" si="77"/>
      </c>
      <c r="M176">
        <f t="shared" si="78"/>
        <v>0</v>
      </c>
      <c r="N176">
        <f t="shared" si="79"/>
      </c>
      <c r="O176">
        <f t="shared" si="80"/>
      </c>
    </row>
    <row r="177" spans="1:15" ht="12.75">
      <c r="A177" s="10">
        <f t="shared" si="76"/>
      </c>
      <c r="D177" s="11"/>
      <c r="E177" s="11"/>
      <c r="F177" s="11"/>
      <c r="G177" s="11"/>
      <c r="H177">
        <f t="shared" si="72"/>
      </c>
      <c r="I177">
        <f t="shared" si="73"/>
      </c>
      <c r="J177">
        <f t="shared" si="74"/>
      </c>
      <c r="K177">
        <f t="shared" si="75"/>
      </c>
      <c r="L177">
        <f t="shared" si="77"/>
      </c>
      <c r="M177">
        <f t="shared" si="78"/>
        <v>0</v>
      </c>
      <c r="N177">
        <f t="shared" si="79"/>
      </c>
      <c r="O177">
        <f t="shared" si="80"/>
      </c>
    </row>
    <row r="178" spans="1:16" ht="19.5" customHeight="1">
      <c r="A178" s="7" t="s">
        <v>20</v>
      </c>
      <c r="B178" s="7"/>
      <c r="C178" s="7" t="s">
        <v>85</v>
      </c>
      <c r="D178" s="7"/>
      <c r="E178" s="7"/>
      <c r="F178" s="7"/>
      <c r="G178" s="7"/>
      <c r="H178" s="7" t="s">
        <v>2</v>
      </c>
      <c r="I178" s="7" t="s">
        <v>1</v>
      </c>
      <c r="J178" s="7" t="s">
        <v>3</v>
      </c>
      <c r="K178" s="7" t="s">
        <v>4</v>
      </c>
      <c r="L178" s="7" t="s">
        <v>5</v>
      </c>
      <c r="P178" s="1"/>
    </row>
    <row r="179" spans="1:15" ht="12.75">
      <c r="A179">
        <f>IF(OR(M179&lt;2,COUNTIF(D179:G179,999)&gt;2),"",IF(AND(M179=2,COUNTIF(D179:G179,999)=1),"",IF(AND(M179=3,COUNTIF(D179:G179,999)=2),"",1)))</f>
      </c>
      <c r="D179" s="11"/>
      <c r="E179" s="11"/>
      <c r="F179" s="11"/>
      <c r="G179" s="11"/>
      <c r="H179">
        <f aca="true" t="shared" si="81" ref="H179:H196">IF(D179="","",IF(D179=999,0,IF(D179&gt;MINA(D$179:D$196)+60,0,IF(D179=MINA(D$179:D$196),60,60-(CEILING(D179-MINA(D$179:D$196),1))))))</f>
      </c>
      <c r="I179">
        <f aca="true" t="shared" si="82" ref="I179:I196">IF(E179="","",IF(E179=999,0,IF(E179&gt;MINA(E$179:E$196)+60,0,IF(E179=MINA(E$179:E$196),60,60-(CEILING(E179-MINA(E$179:E$196),1))))))</f>
      </c>
      <c r="J179">
        <f aca="true" t="shared" si="83" ref="J179:J196">IF(F179="","",IF(F179=999,0,IF(F179&gt;MINA(F$179:F$196)+60,0,IF(F179=MINA(F$179:F$196),60,60-(CEILING(F179-MINA(F$179:F$196),1))))))</f>
      </c>
      <c r="K179">
        <f aca="true" t="shared" si="84" ref="K179:K196">IF(G179="","",IF(G179=999,0,IF(G179&gt;MINA(G$179:G$196)+60,0,IF(G179=MINA(G$179:G$196),60,60-(CEILING(G179-MINA(G$179:G$196),1))))))</f>
      </c>
      <c r="L179">
        <f aca="true" t="shared" si="85" ref="L179:L196">IF(M179=0,"",IF(M179&gt;1,SUM(LARGE(H179:K179,1)+LARGE(H179:K179,2)),SUM(H179:K179)))</f>
      </c>
      <c r="M179">
        <f aca="true" t="shared" si="86" ref="M179:M196">COUNT(H179:K179)</f>
        <v>0</v>
      </c>
      <c r="N179">
        <f>IF(M179&gt;1,1,"")</f>
      </c>
      <c r="O179">
        <f>IF(A179&lt;4,1,"")</f>
      </c>
    </row>
    <row r="180" spans="1:15" ht="12.75">
      <c r="A180" s="10">
        <f aca="true" t="shared" si="87" ref="A180:A196">IF(OR(M180&lt;2,COUNTIF(D180:G180,999)&gt;2),"",IF(AND(M180=2,COUNTIF(D180:G180,999)=1),"",IF(AND(M180=3,COUNTIF(D180:G180,999)=2),"",IF(L180=L179,A179,IF(A175=A179,A179+5,IF(A176=A179,A179+4,IF(A177=A179,A179+3,IF(A178=A179,A179+2,A179+1))))))))</f>
      </c>
      <c r="D180" s="11"/>
      <c r="E180" s="11"/>
      <c r="F180" s="11"/>
      <c r="G180" s="11"/>
      <c r="H180">
        <f t="shared" si="81"/>
      </c>
      <c r="I180">
        <f t="shared" si="82"/>
      </c>
      <c r="J180">
        <f t="shared" si="83"/>
      </c>
      <c r="K180">
        <f t="shared" si="84"/>
      </c>
      <c r="L180">
        <f t="shared" si="85"/>
      </c>
      <c r="M180">
        <f t="shared" si="86"/>
        <v>0</v>
      </c>
      <c r="N180">
        <f aca="true" t="shared" si="88" ref="N180:N196">IF(M180&gt;1,1,"")</f>
      </c>
      <c r="O180">
        <f aca="true" t="shared" si="89" ref="O180:O196">IF(A180&lt;4,1,"")</f>
      </c>
    </row>
    <row r="181" spans="1:15" ht="12.75">
      <c r="A181" s="10">
        <f t="shared" si="87"/>
      </c>
      <c r="D181" s="11"/>
      <c r="E181" s="11"/>
      <c r="F181" s="11"/>
      <c r="G181" s="11"/>
      <c r="H181">
        <f t="shared" si="81"/>
      </c>
      <c r="I181">
        <f t="shared" si="82"/>
      </c>
      <c r="J181">
        <f t="shared" si="83"/>
      </c>
      <c r="K181">
        <f t="shared" si="84"/>
      </c>
      <c r="L181">
        <f t="shared" si="85"/>
      </c>
      <c r="M181">
        <f t="shared" si="86"/>
        <v>0</v>
      </c>
      <c r="N181">
        <f t="shared" si="88"/>
      </c>
      <c r="O181">
        <f t="shared" si="89"/>
      </c>
    </row>
    <row r="182" spans="1:15" ht="12.75">
      <c r="A182" s="10">
        <f t="shared" si="87"/>
      </c>
      <c r="D182" s="11"/>
      <c r="E182" s="11"/>
      <c r="F182" s="11"/>
      <c r="G182" s="11"/>
      <c r="H182">
        <f t="shared" si="81"/>
      </c>
      <c r="I182">
        <f t="shared" si="82"/>
      </c>
      <c r="J182">
        <f t="shared" si="83"/>
      </c>
      <c r="K182">
        <f t="shared" si="84"/>
      </c>
      <c r="L182">
        <f t="shared" si="85"/>
      </c>
      <c r="M182">
        <f t="shared" si="86"/>
        <v>0</v>
      </c>
      <c r="N182">
        <f t="shared" si="88"/>
      </c>
      <c r="O182">
        <f t="shared" si="89"/>
      </c>
    </row>
    <row r="183" spans="1:15" ht="12.75">
      <c r="A183" s="10">
        <f t="shared" si="87"/>
      </c>
      <c r="D183" s="11"/>
      <c r="E183" s="11"/>
      <c r="F183" s="11"/>
      <c r="G183" s="11"/>
      <c r="H183">
        <f t="shared" si="81"/>
      </c>
      <c r="I183">
        <f t="shared" si="82"/>
      </c>
      <c r="J183">
        <f t="shared" si="83"/>
      </c>
      <c r="K183">
        <f t="shared" si="84"/>
      </c>
      <c r="L183">
        <f t="shared" si="85"/>
      </c>
      <c r="M183">
        <f t="shared" si="86"/>
        <v>0</v>
      </c>
      <c r="N183">
        <f t="shared" si="88"/>
      </c>
      <c r="O183">
        <f t="shared" si="89"/>
      </c>
    </row>
    <row r="184" spans="1:15" ht="12.75">
      <c r="A184" s="10">
        <f t="shared" si="87"/>
      </c>
      <c r="D184" s="11"/>
      <c r="E184" s="11"/>
      <c r="F184" s="11"/>
      <c r="G184" s="11"/>
      <c r="H184">
        <f t="shared" si="81"/>
      </c>
      <c r="I184">
        <f t="shared" si="82"/>
      </c>
      <c r="J184">
        <f t="shared" si="83"/>
      </c>
      <c r="K184">
        <f t="shared" si="84"/>
      </c>
      <c r="L184">
        <f t="shared" si="85"/>
      </c>
      <c r="M184">
        <f t="shared" si="86"/>
        <v>0</v>
      </c>
      <c r="N184">
        <f t="shared" si="88"/>
      </c>
      <c r="O184">
        <f t="shared" si="89"/>
      </c>
    </row>
    <row r="185" spans="1:15" ht="12.75">
      <c r="A185" s="10">
        <f t="shared" si="87"/>
      </c>
      <c r="D185" s="11"/>
      <c r="E185" s="11"/>
      <c r="F185" s="11"/>
      <c r="G185" s="11"/>
      <c r="H185">
        <f t="shared" si="81"/>
      </c>
      <c r="I185">
        <f t="shared" si="82"/>
      </c>
      <c r="J185">
        <f t="shared" si="83"/>
      </c>
      <c r="K185">
        <f t="shared" si="84"/>
      </c>
      <c r="L185">
        <f t="shared" si="85"/>
      </c>
      <c r="M185">
        <f t="shared" si="86"/>
        <v>0</v>
      </c>
      <c r="N185">
        <f t="shared" si="88"/>
      </c>
      <c r="O185">
        <f t="shared" si="89"/>
      </c>
    </row>
    <row r="186" spans="1:15" ht="12.75">
      <c r="A186" s="10">
        <f t="shared" si="87"/>
      </c>
      <c r="D186" s="11"/>
      <c r="E186" s="11"/>
      <c r="F186" s="11"/>
      <c r="G186" s="11"/>
      <c r="H186">
        <f t="shared" si="81"/>
      </c>
      <c r="I186">
        <f t="shared" si="82"/>
      </c>
      <c r="J186">
        <f t="shared" si="83"/>
      </c>
      <c r="K186">
        <f t="shared" si="84"/>
      </c>
      <c r="L186">
        <f t="shared" si="85"/>
      </c>
      <c r="M186">
        <f t="shared" si="86"/>
        <v>0</v>
      </c>
      <c r="N186">
        <f t="shared" si="88"/>
      </c>
      <c r="O186">
        <f t="shared" si="89"/>
      </c>
    </row>
    <row r="187" spans="1:15" ht="12.75">
      <c r="A187" s="10">
        <f t="shared" si="87"/>
      </c>
      <c r="D187" s="11"/>
      <c r="E187" s="11"/>
      <c r="F187" s="11"/>
      <c r="G187" s="11"/>
      <c r="H187">
        <f t="shared" si="81"/>
      </c>
      <c r="I187">
        <f t="shared" si="82"/>
      </c>
      <c r="J187">
        <f t="shared" si="83"/>
      </c>
      <c r="K187">
        <f t="shared" si="84"/>
      </c>
      <c r="L187">
        <f t="shared" si="85"/>
      </c>
      <c r="M187">
        <f t="shared" si="86"/>
        <v>0</v>
      </c>
      <c r="N187">
        <f t="shared" si="88"/>
      </c>
      <c r="O187">
        <f t="shared" si="89"/>
      </c>
    </row>
    <row r="188" spans="1:15" ht="12.75">
      <c r="A188" s="10">
        <f t="shared" si="87"/>
      </c>
      <c r="D188" s="11"/>
      <c r="E188" s="11"/>
      <c r="F188" s="11"/>
      <c r="G188" s="11"/>
      <c r="H188">
        <f t="shared" si="81"/>
      </c>
      <c r="I188">
        <f t="shared" si="82"/>
      </c>
      <c r="J188">
        <f t="shared" si="83"/>
      </c>
      <c r="K188">
        <f t="shared" si="84"/>
      </c>
      <c r="L188">
        <f t="shared" si="85"/>
      </c>
      <c r="M188">
        <f t="shared" si="86"/>
        <v>0</v>
      </c>
      <c r="N188">
        <f t="shared" si="88"/>
      </c>
      <c r="O188">
        <f t="shared" si="89"/>
      </c>
    </row>
    <row r="189" spans="1:15" ht="12.75">
      <c r="A189" s="10">
        <f t="shared" si="87"/>
      </c>
      <c r="D189" s="11"/>
      <c r="E189" s="11"/>
      <c r="F189" s="11"/>
      <c r="G189" s="11"/>
      <c r="H189">
        <f t="shared" si="81"/>
      </c>
      <c r="I189">
        <f t="shared" si="82"/>
      </c>
      <c r="J189">
        <f t="shared" si="83"/>
      </c>
      <c r="K189">
        <f t="shared" si="84"/>
      </c>
      <c r="L189">
        <f t="shared" si="85"/>
      </c>
      <c r="M189">
        <f t="shared" si="86"/>
        <v>0</v>
      </c>
      <c r="N189">
        <f t="shared" si="88"/>
      </c>
      <c r="O189">
        <f t="shared" si="89"/>
      </c>
    </row>
    <row r="190" spans="1:15" ht="12.75">
      <c r="A190" s="10">
        <f t="shared" si="87"/>
      </c>
      <c r="D190" s="11"/>
      <c r="E190" s="11"/>
      <c r="F190" s="11"/>
      <c r="G190" s="11"/>
      <c r="H190">
        <f t="shared" si="81"/>
      </c>
      <c r="I190">
        <f t="shared" si="82"/>
      </c>
      <c r="J190">
        <f t="shared" si="83"/>
      </c>
      <c r="K190">
        <f t="shared" si="84"/>
      </c>
      <c r="L190">
        <f t="shared" si="85"/>
      </c>
      <c r="M190">
        <f t="shared" si="86"/>
        <v>0</v>
      </c>
      <c r="N190">
        <f t="shared" si="88"/>
      </c>
      <c r="O190">
        <f t="shared" si="89"/>
      </c>
    </row>
    <row r="191" spans="1:15" ht="12.75">
      <c r="A191" s="10">
        <f t="shared" si="87"/>
      </c>
      <c r="D191" s="11"/>
      <c r="E191" s="11"/>
      <c r="F191" s="11"/>
      <c r="G191" s="11"/>
      <c r="H191">
        <f t="shared" si="81"/>
      </c>
      <c r="I191">
        <f t="shared" si="82"/>
      </c>
      <c r="J191">
        <f t="shared" si="83"/>
      </c>
      <c r="K191">
        <f t="shared" si="84"/>
      </c>
      <c r="L191">
        <f t="shared" si="85"/>
      </c>
      <c r="M191">
        <f t="shared" si="86"/>
        <v>0</v>
      </c>
      <c r="N191">
        <f t="shared" si="88"/>
      </c>
      <c r="O191">
        <f t="shared" si="89"/>
      </c>
    </row>
    <row r="192" spans="1:15" ht="12.75">
      <c r="A192" s="10">
        <f t="shared" si="87"/>
      </c>
      <c r="D192" s="11"/>
      <c r="E192" s="11"/>
      <c r="F192" s="11"/>
      <c r="G192" s="11"/>
      <c r="H192">
        <f t="shared" si="81"/>
      </c>
      <c r="I192">
        <f t="shared" si="82"/>
      </c>
      <c r="J192">
        <f t="shared" si="83"/>
      </c>
      <c r="K192">
        <f t="shared" si="84"/>
      </c>
      <c r="L192">
        <f t="shared" si="85"/>
      </c>
      <c r="M192">
        <f t="shared" si="86"/>
        <v>0</v>
      </c>
      <c r="N192">
        <f t="shared" si="88"/>
      </c>
      <c r="O192">
        <f t="shared" si="89"/>
      </c>
    </row>
    <row r="193" spans="1:15" ht="12.75">
      <c r="A193" s="10">
        <f t="shared" si="87"/>
      </c>
      <c r="D193" s="11"/>
      <c r="E193" s="11"/>
      <c r="F193" s="11"/>
      <c r="G193" s="11"/>
      <c r="H193">
        <f t="shared" si="81"/>
      </c>
      <c r="I193">
        <f t="shared" si="82"/>
      </c>
      <c r="J193">
        <f t="shared" si="83"/>
      </c>
      <c r="K193">
        <f t="shared" si="84"/>
      </c>
      <c r="L193">
        <f t="shared" si="85"/>
      </c>
      <c r="M193">
        <f t="shared" si="86"/>
        <v>0</v>
      </c>
      <c r="N193">
        <f t="shared" si="88"/>
      </c>
      <c r="O193">
        <f t="shared" si="89"/>
      </c>
    </row>
    <row r="194" spans="1:15" ht="12.75">
      <c r="A194" s="10">
        <f t="shared" si="87"/>
      </c>
      <c r="D194" s="11"/>
      <c r="E194" s="11"/>
      <c r="F194" s="11"/>
      <c r="G194" s="11"/>
      <c r="H194">
        <f t="shared" si="81"/>
      </c>
      <c r="I194">
        <f t="shared" si="82"/>
      </c>
      <c r="J194">
        <f t="shared" si="83"/>
      </c>
      <c r="K194">
        <f t="shared" si="84"/>
      </c>
      <c r="L194">
        <f t="shared" si="85"/>
      </c>
      <c r="M194">
        <f t="shared" si="86"/>
        <v>0</v>
      </c>
      <c r="N194">
        <f t="shared" si="88"/>
      </c>
      <c r="O194">
        <f t="shared" si="89"/>
      </c>
    </row>
    <row r="195" spans="1:15" ht="12.75">
      <c r="A195" s="10">
        <f t="shared" si="87"/>
      </c>
      <c r="D195" s="11"/>
      <c r="E195" s="11"/>
      <c r="F195" s="11"/>
      <c r="G195" s="11"/>
      <c r="H195">
        <f t="shared" si="81"/>
      </c>
      <c r="I195">
        <f t="shared" si="82"/>
      </c>
      <c r="J195">
        <f t="shared" si="83"/>
      </c>
      <c r="K195">
        <f t="shared" si="84"/>
      </c>
      <c r="L195">
        <f t="shared" si="85"/>
      </c>
      <c r="M195">
        <f t="shared" si="86"/>
        <v>0</v>
      </c>
      <c r="N195">
        <f t="shared" si="88"/>
      </c>
      <c r="O195">
        <f t="shared" si="89"/>
      </c>
    </row>
    <row r="196" spans="1:15" ht="12.75">
      <c r="A196" s="10">
        <f t="shared" si="87"/>
      </c>
      <c r="D196" s="11"/>
      <c r="E196" s="11"/>
      <c r="F196" s="11"/>
      <c r="G196" s="11"/>
      <c r="H196">
        <f t="shared" si="81"/>
      </c>
      <c r="I196">
        <f t="shared" si="82"/>
      </c>
      <c r="J196">
        <f t="shared" si="83"/>
      </c>
      <c r="K196">
        <f t="shared" si="84"/>
      </c>
      <c r="L196">
        <f t="shared" si="85"/>
      </c>
      <c r="M196">
        <f t="shared" si="86"/>
        <v>0</v>
      </c>
      <c r="N196">
        <f t="shared" si="88"/>
      </c>
      <c r="O196">
        <f t="shared" si="89"/>
      </c>
    </row>
    <row r="197" spans="1:16" ht="19.5" customHeight="1">
      <c r="A197" s="7" t="s">
        <v>21</v>
      </c>
      <c r="B197" s="7"/>
      <c r="C197" s="7" t="s">
        <v>85</v>
      </c>
      <c r="D197" s="7"/>
      <c r="E197" s="7"/>
      <c r="F197" s="7"/>
      <c r="G197" s="7"/>
      <c r="H197" s="7" t="s">
        <v>2</v>
      </c>
      <c r="I197" s="7" t="s">
        <v>1</v>
      </c>
      <c r="J197" s="7" t="s">
        <v>3</v>
      </c>
      <c r="K197" s="7" t="s">
        <v>4</v>
      </c>
      <c r="L197" s="7" t="s">
        <v>5</v>
      </c>
      <c r="P197" s="1"/>
    </row>
    <row r="198" spans="1:15" ht="12.75">
      <c r="A198">
        <f>IF(OR(M198&lt;2,COUNTIF(D198:G198,999)&gt;2),"",IF(AND(M198=2,COUNTIF(D198:G198,999)=1),"",IF(AND(M198=3,COUNTIF(D198:G198,999)=2),"",1)))</f>
      </c>
      <c r="D198" s="11"/>
      <c r="E198" s="11"/>
      <c r="F198" s="11"/>
      <c r="G198" s="11"/>
      <c r="H198">
        <f aca="true" t="shared" si="90" ref="H198:H215">IF(D198="","",IF(D198=999,0,IF(D198&gt;MINA(D$198:D$215)+60,0,IF(D198=MINA(D$198:D$215),60,60-(CEILING(D198-MINA(D$198:D$215),1))))))</f>
      </c>
      <c r="I198">
        <f aca="true" t="shared" si="91" ref="I198:I215">IF(E198="","",IF(E198=999,0,IF(E198&gt;MINA(E$198:E$215)+60,0,IF(E198=MINA(E$198:E$215),60,60-(CEILING(E198-MINA(E$198:E$215),1))))))</f>
      </c>
      <c r="J198">
        <f aca="true" t="shared" si="92" ref="J198:J215">IF(F198="","",IF(F198=999,0,IF(F198&gt;MINA(F$198:F$215)+60,0,IF(F198=MINA(F$198:F$215),60,60-(CEILING(F198-MINA(F$198:F$215),1))))))</f>
      </c>
      <c r="K198">
        <f aca="true" t="shared" si="93" ref="K198:K215">IF(G198="","",IF(G198=999,0,IF(G198&gt;MINA(G$198:G$215)+60,0,IF(G198=MINA(G$198:G$215),60,60-(CEILING(G198-MINA(G$198:G$215),1))))))</f>
      </c>
      <c r="L198">
        <f>IF(M198=0,"",IF(M198&gt;1,SUM(LARGE(H198:K198,1)+LARGE(H198:K198,2)),SUM(H198:K198)))</f>
      </c>
      <c r="M198">
        <f>COUNT(H198:K198)</f>
        <v>0</v>
      </c>
      <c r="N198">
        <f>IF(M198&gt;1,1,"")</f>
      </c>
      <c r="O198">
        <f>IF(A198&lt;4,1,"")</f>
      </c>
    </row>
    <row r="199" spans="1:15" ht="12.75">
      <c r="A199" s="10">
        <f aca="true" t="shared" si="94" ref="A199:A215">IF(OR(M199&lt;2,COUNTIF(D199:G199,999)&gt;2),"",IF(AND(M199=2,COUNTIF(D199:G199,999)=1),"",IF(AND(M199=3,COUNTIF(D199:G199,999)=2),"",IF(L199=L198,A198,IF(A194=A198,A198+5,IF(A195=A198,A198+4,IF(A196=A198,A198+3,IF(A197=A198,A198+2,A198+1))))))))</f>
      </c>
      <c r="D199" s="11"/>
      <c r="E199" s="11"/>
      <c r="F199" s="11"/>
      <c r="G199" s="11"/>
      <c r="H199">
        <f t="shared" si="90"/>
      </c>
      <c r="I199">
        <f t="shared" si="91"/>
      </c>
      <c r="J199">
        <f t="shared" si="92"/>
      </c>
      <c r="K199">
        <f t="shared" si="93"/>
      </c>
      <c r="L199">
        <f aca="true" t="shared" si="95" ref="L199:L215">IF(M199=0,"",IF(M199&gt;1,SUM(LARGE(H199:K199,1)+LARGE(H199:K199,2)),SUM(H199:K199)))</f>
      </c>
      <c r="M199">
        <f aca="true" t="shared" si="96" ref="M199:M215">COUNT(H199:K199)</f>
        <v>0</v>
      </c>
      <c r="N199">
        <f aca="true" t="shared" si="97" ref="N199:N215">IF(M199&gt;1,1,"")</f>
      </c>
      <c r="O199">
        <f aca="true" t="shared" si="98" ref="O199:O215">IF(A199&lt;4,1,"")</f>
      </c>
    </row>
    <row r="200" spans="1:15" ht="12.75">
      <c r="A200" s="10">
        <f t="shared" si="94"/>
      </c>
      <c r="D200" s="11"/>
      <c r="E200" s="11"/>
      <c r="F200" s="11"/>
      <c r="G200" s="11"/>
      <c r="H200">
        <f t="shared" si="90"/>
      </c>
      <c r="I200">
        <f t="shared" si="91"/>
      </c>
      <c r="J200">
        <f t="shared" si="92"/>
      </c>
      <c r="K200">
        <f t="shared" si="93"/>
      </c>
      <c r="L200">
        <f t="shared" si="95"/>
      </c>
      <c r="M200">
        <f t="shared" si="96"/>
        <v>0</v>
      </c>
      <c r="N200">
        <f t="shared" si="97"/>
      </c>
      <c r="O200">
        <f t="shared" si="98"/>
      </c>
    </row>
    <row r="201" spans="1:15" ht="12.75">
      <c r="A201" s="10">
        <f t="shared" si="94"/>
      </c>
      <c r="D201" s="11"/>
      <c r="E201" s="11"/>
      <c r="F201" s="11"/>
      <c r="G201" s="11"/>
      <c r="H201">
        <f t="shared" si="90"/>
      </c>
      <c r="I201">
        <f t="shared" si="91"/>
      </c>
      <c r="J201">
        <f t="shared" si="92"/>
      </c>
      <c r="K201">
        <f t="shared" si="93"/>
      </c>
      <c r="L201">
        <f t="shared" si="95"/>
      </c>
      <c r="M201">
        <f t="shared" si="96"/>
        <v>0</v>
      </c>
      <c r="N201">
        <f t="shared" si="97"/>
      </c>
      <c r="O201">
        <f t="shared" si="98"/>
      </c>
    </row>
    <row r="202" spans="1:15" ht="12.75">
      <c r="A202" s="10">
        <f t="shared" si="94"/>
      </c>
      <c r="D202" s="11"/>
      <c r="E202" s="11"/>
      <c r="F202" s="11"/>
      <c r="G202" s="11"/>
      <c r="H202">
        <f t="shared" si="90"/>
      </c>
      <c r="I202">
        <f t="shared" si="91"/>
      </c>
      <c r="J202">
        <f t="shared" si="92"/>
      </c>
      <c r="K202">
        <f t="shared" si="93"/>
      </c>
      <c r="L202">
        <f t="shared" si="95"/>
      </c>
      <c r="M202">
        <f t="shared" si="96"/>
        <v>0</v>
      </c>
      <c r="N202">
        <f t="shared" si="97"/>
      </c>
      <c r="O202">
        <f t="shared" si="98"/>
      </c>
    </row>
    <row r="203" spans="1:15" ht="12.75">
      <c r="A203" s="10">
        <f t="shared" si="94"/>
      </c>
      <c r="D203" s="11"/>
      <c r="E203" s="11"/>
      <c r="F203" s="11"/>
      <c r="G203" s="11"/>
      <c r="H203">
        <f t="shared" si="90"/>
      </c>
      <c r="I203">
        <f t="shared" si="91"/>
      </c>
      <c r="J203">
        <f t="shared" si="92"/>
      </c>
      <c r="K203">
        <f t="shared" si="93"/>
      </c>
      <c r="L203">
        <f t="shared" si="95"/>
      </c>
      <c r="M203">
        <f t="shared" si="96"/>
        <v>0</v>
      </c>
      <c r="N203">
        <f t="shared" si="97"/>
      </c>
      <c r="O203">
        <f t="shared" si="98"/>
      </c>
    </row>
    <row r="204" spans="1:15" ht="12.75">
      <c r="A204" s="10">
        <f t="shared" si="94"/>
      </c>
      <c r="D204" s="11"/>
      <c r="E204" s="11"/>
      <c r="F204" s="11"/>
      <c r="G204" s="11"/>
      <c r="H204">
        <f t="shared" si="90"/>
      </c>
      <c r="I204">
        <f t="shared" si="91"/>
      </c>
      <c r="J204">
        <f t="shared" si="92"/>
      </c>
      <c r="K204">
        <f t="shared" si="93"/>
      </c>
      <c r="L204">
        <f t="shared" si="95"/>
      </c>
      <c r="M204">
        <f t="shared" si="96"/>
        <v>0</v>
      </c>
      <c r="N204">
        <f t="shared" si="97"/>
      </c>
      <c r="O204">
        <f t="shared" si="98"/>
      </c>
    </row>
    <row r="205" spans="1:15" ht="12.75">
      <c r="A205" s="10">
        <f t="shared" si="94"/>
      </c>
      <c r="D205" s="11"/>
      <c r="E205" s="11"/>
      <c r="F205" s="11"/>
      <c r="G205" s="11"/>
      <c r="H205">
        <f t="shared" si="90"/>
      </c>
      <c r="I205">
        <f t="shared" si="91"/>
      </c>
      <c r="J205">
        <f t="shared" si="92"/>
      </c>
      <c r="K205">
        <f t="shared" si="93"/>
      </c>
      <c r="L205">
        <f t="shared" si="95"/>
      </c>
      <c r="M205">
        <f t="shared" si="96"/>
        <v>0</v>
      </c>
      <c r="N205">
        <f t="shared" si="97"/>
      </c>
      <c r="O205">
        <f t="shared" si="98"/>
      </c>
    </row>
    <row r="206" spans="1:15" ht="12.75">
      <c r="A206" s="10">
        <f t="shared" si="94"/>
      </c>
      <c r="D206" s="11"/>
      <c r="E206" s="11"/>
      <c r="F206" s="11"/>
      <c r="G206" s="11"/>
      <c r="H206">
        <f t="shared" si="90"/>
      </c>
      <c r="I206">
        <f t="shared" si="91"/>
      </c>
      <c r="J206">
        <f t="shared" si="92"/>
      </c>
      <c r="K206">
        <f t="shared" si="93"/>
      </c>
      <c r="L206">
        <f t="shared" si="95"/>
      </c>
      <c r="M206">
        <f t="shared" si="96"/>
        <v>0</v>
      </c>
      <c r="N206">
        <f t="shared" si="97"/>
      </c>
      <c r="O206">
        <f t="shared" si="98"/>
      </c>
    </row>
    <row r="207" spans="1:15" ht="12.75">
      <c r="A207" s="10">
        <f t="shared" si="94"/>
      </c>
      <c r="D207" s="11"/>
      <c r="E207" s="11"/>
      <c r="F207" s="11"/>
      <c r="G207" s="11"/>
      <c r="H207">
        <f t="shared" si="90"/>
      </c>
      <c r="I207">
        <f t="shared" si="91"/>
      </c>
      <c r="J207">
        <f t="shared" si="92"/>
      </c>
      <c r="K207">
        <f t="shared" si="93"/>
      </c>
      <c r="L207">
        <f t="shared" si="95"/>
      </c>
      <c r="M207">
        <f t="shared" si="96"/>
        <v>0</v>
      </c>
      <c r="N207">
        <f t="shared" si="97"/>
      </c>
      <c r="O207">
        <f t="shared" si="98"/>
      </c>
    </row>
    <row r="208" spans="1:15" ht="12.75">
      <c r="A208" s="10">
        <f t="shared" si="94"/>
      </c>
      <c r="D208" s="11"/>
      <c r="E208" s="11"/>
      <c r="F208" s="11"/>
      <c r="G208" s="11"/>
      <c r="H208">
        <f t="shared" si="90"/>
      </c>
      <c r="I208">
        <f t="shared" si="91"/>
      </c>
      <c r="J208">
        <f t="shared" si="92"/>
      </c>
      <c r="K208">
        <f t="shared" si="93"/>
      </c>
      <c r="L208">
        <f t="shared" si="95"/>
      </c>
      <c r="M208">
        <f t="shared" si="96"/>
        <v>0</v>
      </c>
      <c r="N208">
        <f t="shared" si="97"/>
      </c>
      <c r="O208">
        <f t="shared" si="98"/>
      </c>
    </row>
    <row r="209" spans="1:15" ht="12.75">
      <c r="A209" s="10">
        <f t="shared" si="94"/>
      </c>
      <c r="D209" s="11"/>
      <c r="E209" s="11"/>
      <c r="F209" s="11"/>
      <c r="G209" s="11"/>
      <c r="H209">
        <f t="shared" si="90"/>
      </c>
      <c r="I209">
        <f t="shared" si="91"/>
      </c>
      <c r="J209">
        <f t="shared" si="92"/>
      </c>
      <c r="K209">
        <f t="shared" si="93"/>
      </c>
      <c r="L209">
        <f t="shared" si="95"/>
      </c>
      <c r="M209">
        <f t="shared" si="96"/>
        <v>0</v>
      </c>
      <c r="N209">
        <f t="shared" si="97"/>
      </c>
      <c r="O209">
        <f t="shared" si="98"/>
      </c>
    </row>
    <row r="210" spans="1:15" ht="12.75">
      <c r="A210" s="10">
        <f t="shared" si="94"/>
      </c>
      <c r="D210" s="11"/>
      <c r="E210" s="11"/>
      <c r="F210" s="11"/>
      <c r="G210" s="11"/>
      <c r="H210">
        <f t="shared" si="90"/>
      </c>
      <c r="I210">
        <f t="shared" si="91"/>
      </c>
      <c r="J210">
        <f t="shared" si="92"/>
      </c>
      <c r="K210">
        <f t="shared" si="93"/>
      </c>
      <c r="L210">
        <f t="shared" si="95"/>
      </c>
      <c r="M210">
        <f t="shared" si="96"/>
        <v>0</v>
      </c>
      <c r="N210">
        <f t="shared" si="97"/>
      </c>
      <c r="O210">
        <f t="shared" si="98"/>
      </c>
    </row>
    <row r="211" spans="1:15" ht="12.75">
      <c r="A211" s="10">
        <f t="shared" si="94"/>
      </c>
      <c r="D211" s="11"/>
      <c r="E211" s="11"/>
      <c r="F211" s="11"/>
      <c r="G211" s="11"/>
      <c r="H211">
        <f t="shared" si="90"/>
      </c>
      <c r="I211">
        <f t="shared" si="91"/>
      </c>
      <c r="J211">
        <f t="shared" si="92"/>
      </c>
      <c r="K211">
        <f t="shared" si="93"/>
      </c>
      <c r="L211">
        <f t="shared" si="95"/>
      </c>
      <c r="M211">
        <f t="shared" si="96"/>
        <v>0</v>
      </c>
      <c r="N211">
        <f t="shared" si="97"/>
      </c>
      <c r="O211">
        <f t="shared" si="98"/>
      </c>
    </row>
    <row r="212" spans="1:15" ht="12.75">
      <c r="A212" s="10">
        <f t="shared" si="94"/>
      </c>
      <c r="D212" s="11"/>
      <c r="E212" s="11"/>
      <c r="F212" s="11"/>
      <c r="G212" s="11"/>
      <c r="H212">
        <f t="shared" si="90"/>
      </c>
      <c r="I212">
        <f t="shared" si="91"/>
      </c>
      <c r="J212">
        <f t="shared" si="92"/>
      </c>
      <c r="K212">
        <f t="shared" si="93"/>
      </c>
      <c r="L212">
        <f t="shared" si="95"/>
      </c>
      <c r="M212">
        <f t="shared" si="96"/>
        <v>0</v>
      </c>
      <c r="N212">
        <f t="shared" si="97"/>
      </c>
      <c r="O212">
        <f t="shared" si="98"/>
      </c>
    </row>
    <row r="213" spans="1:15" ht="12.75">
      <c r="A213" s="10">
        <f t="shared" si="94"/>
      </c>
      <c r="D213" s="11"/>
      <c r="E213" s="11"/>
      <c r="F213" s="11"/>
      <c r="G213" s="11"/>
      <c r="H213">
        <f t="shared" si="90"/>
      </c>
      <c r="I213">
        <f t="shared" si="91"/>
      </c>
      <c r="J213">
        <f t="shared" si="92"/>
      </c>
      <c r="K213">
        <f t="shared" si="93"/>
      </c>
      <c r="L213">
        <f t="shared" si="95"/>
      </c>
      <c r="M213">
        <f t="shared" si="96"/>
        <v>0</v>
      </c>
      <c r="N213">
        <f t="shared" si="97"/>
      </c>
      <c r="O213">
        <f t="shared" si="98"/>
      </c>
    </row>
    <row r="214" spans="1:15" ht="12.75">
      <c r="A214" s="10">
        <f t="shared" si="94"/>
      </c>
      <c r="D214" s="11"/>
      <c r="E214" s="11"/>
      <c r="F214" s="11"/>
      <c r="G214" s="11"/>
      <c r="H214">
        <f t="shared" si="90"/>
      </c>
      <c r="I214">
        <f t="shared" si="91"/>
      </c>
      <c r="J214">
        <f t="shared" si="92"/>
      </c>
      <c r="K214">
        <f t="shared" si="93"/>
      </c>
      <c r="L214">
        <f t="shared" si="95"/>
      </c>
      <c r="M214">
        <f t="shared" si="96"/>
        <v>0</v>
      </c>
      <c r="N214">
        <f t="shared" si="97"/>
      </c>
      <c r="O214">
        <f t="shared" si="98"/>
      </c>
    </row>
    <row r="215" spans="1:15" ht="12.75">
      <c r="A215" s="10">
        <f t="shared" si="94"/>
      </c>
      <c r="D215" s="11"/>
      <c r="E215" s="11"/>
      <c r="F215" s="11"/>
      <c r="G215" s="11"/>
      <c r="H215">
        <f t="shared" si="90"/>
      </c>
      <c r="I215">
        <f t="shared" si="91"/>
      </c>
      <c r="J215">
        <f t="shared" si="92"/>
      </c>
      <c r="K215">
        <f t="shared" si="93"/>
      </c>
      <c r="L215">
        <f t="shared" si="95"/>
      </c>
      <c r="M215">
        <f t="shared" si="96"/>
        <v>0</v>
      </c>
      <c r="N215">
        <f t="shared" si="97"/>
      </c>
      <c r="O215">
        <f t="shared" si="98"/>
      </c>
    </row>
    <row r="216" spans="1:16" ht="19.5" customHeight="1">
      <c r="A216" s="7" t="s">
        <v>22</v>
      </c>
      <c r="B216" s="7"/>
      <c r="C216" s="7" t="s">
        <v>85</v>
      </c>
      <c r="D216" s="7"/>
      <c r="E216" s="7"/>
      <c r="F216" s="7"/>
      <c r="G216" s="7"/>
      <c r="H216" s="7" t="s">
        <v>2</v>
      </c>
      <c r="I216" s="7" t="s">
        <v>1</v>
      </c>
      <c r="J216" s="7" t="s">
        <v>3</v>
      </c>
      <c r="K216" s="7" t="s">
        <v>4</v>
      </c>
      <c r="L216" s="7" t="s">
        <v>5</v>
      </c>
      <c r="P216" s="1"/>
    </row>
    <row r="217" spans="1:15" ht="12.75">
      <c r="A217">
        <f>IF(OR(M217&lt;2,COUNTIF(D217:G217,999)&gt;2),"",IF(AND(M217=2,COUNTIF(D217:G217,999)=1),"",IF(AND(M217=3,COUNTIF(D217:G217,999)=2),"",1)))</f>
      </c>
      <c r="D217" s="11"/>
      <c r="E217" s="11"/>
      <c r="F217" s="11"/>
      <c r="G217" s="11"/>
      <c r="H217">
        <f aca="true" t="shared" si="99" ref="H217:H234">IF(D217="","",IF(D217=999,0,IF(D217&gt;MINA(D$217:D$234)+60,0,IF(D217=MINA(D$217:D$234),60,60-(CEILING(D217-MINA(D$217:D$234),1))))))</f>
      </c>
      <c r="I217">
        <f aca="true" t="shared" si="100" ref="I217:I234">IF(E217="","",IF(E217=999,0,IF(E217&gt;MINA(E$217:E$234)+60,0,IF(E217=MINA(E$217:E$234),60,60-(CEILING(E217-MINA(E$217:E$234),1))))))</f>
      </c>
      <c r="J217">
        <f aca="true" t="shared" si="101" ref="J217:J234">IF(F217="","",IF(F217=999,0,IF(F217&gt;MINA(F$217:F$234)+60,0,IF(F217=MINA(F$217:F$234),60,60-(CEILING(F217-MINA(F$217:F$234),1))))))</f>
      </c>
      <c r="K217">
        <f aca="true" t="shared" si="102" ref="K217:K234">IF(G217="","",IF(G217=999,0,IF(G217&gt;MINA(G$217:G$234)+60,0,IF(G217=MINA(G$217:G$234),60,60-(CEILING(G217-MINA(G$217:G$234),1))))))</f>
      </c>
      <c r="L217">
        <f>IF(M217=0,"",IF(M217&gt;1,SUM(LARGE(H217:K217,1)+LARGE(H217:K217,2)),SUM(H217:K217)))</f>
      </c>
      <c r="M217">
        <f>COUNT(H217:K217)</f>
        <v>0</v>
      </c>
      <c r="N217">
        <f>IF(M217&gt;1,1,"")</f>
      </c>
      <c r="O217">
        <f>IF(A217&lt;4,1,"")</f>
      </c>
    </row>
    <row r="218" spans="1:15" ht="12.75">
      <c r="A218" s="10">
        <f aca="true" t="shared" si="103" ref="A218:A234">IF(OR(M218&lt;2,COUNTIF(D218:G218,999)&gt;2),"",IF(AND(M218=2,COUNTIF(D218:G218,999)=1),"",IF(AND(M218=3,COUNTIF(D218:G218,999)=2),"",IF(L218=L217,A217,IF(A213=A217,A217+5,IF(A214=A217,A217+4,IF(A215=A217,A217+3,IF(A216=A217,A217+2,A217+1))))))))</f>
      </c>
      <c r="D218" s="11"/>
      <c r="E218" s="11"/>
      <c r="F218" s="11"/>
      <c r="G218" s="11"/>
      <c r="H218">
        <f t="shared" si="99"/>
      </c>
      <c r="I218">
        <f t="shared" si="100"/>
      </c>
      <c r="J218">
        <f t="shared" si="101"/>
      </c>
      <c r="K218">
        <f t="shared" si="102"/>
      </c>
      <c r="L218">
        <f aca="true" t="shared" si="104" ref="L218:L234">IF(M218=0,"",IF(M218&gt;1,SUM(LARGE(H218:K218,1)+LARGE(H218:K218,2)),SUM(H218:K218)))</f>
      </c>
      <c r="M218">
        <f aca="true" t="shared" si="105" ref="M218:M234">COUNT(H218:K218)</f>
        <v>0</v>
      </c>
      <c r="N218">
        <f aca="true" t="shared" si="106" ref="N218:N234">IF(M218&gt;1,1,"")</f>
      </c>
      <c r="O218">
        <f aca="true" t="shared" si="107" ref="O218:O234">IF(A218&lt;4,1,"")</f>
      </c>
    </row>
    <row r="219" spans="1:15" ht="12.75">
      <c r="A219" s="10">
        <f t="shared" si="103"/>
      </c>
      <c r="D219" s="11"/>
      <c r="E219" s="11"/>
      <c r="F219" s="11"/>
      <c r="G219" s="11"/>
      <c r="H219">
        <f t="shared" si="99"/>
      </c>
      <c r="I219">
        <f t="shared" si="100"/>
      </c>
      <c r="J219">
        <f t="shared" si="101"/>
      </c>
      <c r="K219">
        <f t="shared" si="102"/>
      </c>
      <c r="L219">
        <f t="shared" si="104"/>
      </c>
      <c r="M219">
        <f t="shared" si="105"/>
        <v>0</v>
      </c>
      <c r="N219">
        <f t="shared" si="106"/>
      </c>
      <c r="O219">
        <f t="shared" si="107"/>
      </c>
    </row>
    <row r="220" spans="1:15" ht="12.75">
      <c r="A220" s="10">
        <f t="shared" si="103"/>
      </c>
      <c r="D220" s="11"/>
      <c r="E220" s="11"/>
      <c r="F220" s="11"/>
      <c r="G220" s="11"/>
      <c r="H220">
        <f t="shared" si="99"/>
      </c>
      <c r="I220">
        <f t="shared" si="100"/>
      </c>
      <c r="J220">
        <f t="shared" si="101"/>
      </c>
      <c r="K220">
        <f t="shared" si="102"/>
      </c>
      <c r="L220">
        <f t="shared" si="104"/>
      </c>
      <c r="M220">
        <f t="shared" si="105"/>
        <v>0</v>
      </c>
      <c r="N220">
        <f t="shared" si="106"/>
      </c>
      <c r="O220">
        <f t="shared" si="107"/>
      </c>
    </row>
    <row r="221" spans="1:15" ht="12.75">
      <c r="A221" s="10">
        <f t="shared" si="103"/>
      </c>
      <c r="D221" s="11"/>
      <c r="E221" s="11"/>
      <c r="F221" s="11"/>
      <c r="G221" s="11"/>
      <c r="H221">
        <f t="shared" si="99"/>
      </c>
      <c r="I221">
        <f t="shared" si="100"/>
      </c>
      <c r="J221">
        <f t="shared" si="101"/>
      </c>
      <c r="K221">
        <f t="shared" si="102"/>
      </c>
      <c r="L221">
        <f t="shared" si="104"/>
      </c>
      <c r="M221">
        <f t="shared" si="105"/>
        <v>0</v>
      </c>
      <c r="N221">
        <f t="shared" si="106"/>
      </c>
      <c r="O221">
        <f t="shared" si="107"/>
      </c>
    </row>
    <row r="222" spans="1:15" ht="12.75">
      <c r="A222" s="10">
        <f t="shared" si="103"/>
      </c>
      <c r="D222" s="11"/>
      <c r="E222" s="11"/>
      <c r="F222" s="11"/>
      <c r="G222" s="11"/>
      <c r="H222">
        <f t="shared" si="99"/>
      </c>
      <c r="I222">
        <f t="shared" si="100"/>
      </c>
      <c r="J222">
        <f t="shared" si="101"/>
      </c>
      <c r="K222">
        <f t="shared" si="102"/>
      </c>
      <c r="L222">
        <f t="shared" si="104"/>
      </c>
      <c r="M222">
        <f t="shared" si="105"/>
        <v>0</v>
      </c>
      <c r="N222">
        <f t="shared" si="106"/>
      </c>
      <c r="O222">
        <f t="shared" si="107"/>
      </c>
    </row>
    <row r="223" spans="1:15" ht="12.75">
      <c r="A223" s="10">
        <f t="shared" si="103"/>
      </c>
      <c r="D223" s="11"/>
      <c r="E223" s="11"/>
      <c r="F223" s="11"/>
      <c r="G223" s="11"/>
      <c r="H223">
        <f t="shared" si="99"/>
      </c>
      <c r="I223">
        <f t="shared" si="100"/>
      </c>
      <c r="J223">
        <f t="shared" si="101"/>
      </c>
      <c r="K223">
        <f t="shared" si="102"/>
      </c>
      <c r="L223">
        <f t="shared" si="104"/>
      </c>
      <c r="M223">
        <f t="shared" si="105"/>
        <v>0</v>
      </c>
      <c r="N223">
        <f t="shared" si="106"/>
      </c>
      <c r="O223">
        <f t="shared" si="107"/>
      </c>
    </row>
    <row r="224" spans="1:15" ht="12.75">
      <c r="A224" s="10">
        <f t="shared" si="103"/>
      </c>
      <c r="D224" s="11"/>
      <c r="E224" s="11"/>
      <c r="F224" s="11"/>
      <c r="G224" s="11"/>
      <c r="H224">
        <f t="shared" si="99"/>
      </c>
      <c r="I224">
        <f t="shared" si="100"/>
      </c>
      <c r="J224">
        <f t="shared" si="101"/>
      </c>
      <c r="K224">
        <f t="shared" si="102"/>
      </c>
      <c r="L224">
        <f t="shared" si="104"/>
      </c>
      <c r="M224">
        <f t="shared" si="105"/>
        <v>0</v>
      </c>
      <c r="N224">
        <f t="shared" si="106"/>
      </c>
      <c r="O224">
        <f t="shared" si="107"/>
      </c>
    </row>
    <row r="225" spans="1:15" ht="12.75">
      <c r="A225" s="10">
        <f t="shared" si="103"/>
      </c>
      <c r="D225" s="11"/>
      <c r="E225" s="11"/>
      <c r="F225" s="11"/>
      <c r="G225" s="11"/>
      <c r="H225">
        <f t="shared" si="99"/>
      </c>
      <c r="I225">
        <f t="shared" si="100"/>
      </c>
      <c r="J225">
        <f t="shared" si="101"/>
      </c>
      <c r="K225">
        <f t="shared" si="102"/>
      </c>
      <c r="L225">
        <f t="shared" si="104"/>
      </c>
      <c r="M225">
        <f t="shared" si="105"/>
        <v>0</v>
      </c>
      <c r="N225">
        <f t="shared" si="106"/>
      </c>
      <c r="O225">
        <f t="shared" si="107"/>
      </c>
    </row>
    <row r="226" spans="1:15" ht="12.75">
      <c r="A226" s="10">
        <f t="shared" si="103"/>
      </c>
      <c r="D226" s="11"/>
      <c r="E226" s="11"/>
      <c r="F226" s="11"/>
      <c r="G226" s="11"/>
      <c r="H226">
        <f t="shared" si="99"/>
      </c>
      <c r="I226">
        <f t="shared" si="100"/>
      </c>
      <c r="J226">
        <f t="shared" si="101"/>
      </c>
      <c r="K226">
        <f t="shared" si="102"/>
      </c>
      <c r="L226">
        <f t="shared" si="104"/>
      </c>
      <c r="M226">
        <f t="shared" si="105"/>
        <v>0</v>
      </c>
      <c r="N226">
        <f t="shared" si="106"/>
      </c>
      <c r="O226">
        <f t="shared" si="107"/>
      </c>
    </row>
    <row r="227" spans="1:15" ht="12.75">
      <c r="A227" s="10">
        <f t="shared" si="103"/>
      </c>
      <c r="D227" s="11"/>
      <c r="E227" s="11"/>
      <c r="F227" s="11"/>
      <c r="G227" s="11"/>
      <c r="H227">
        <f t="shared" si="99"/>
      </c>
      <c r="I227">
        <f t="shared" si="100"/>
      </c>
      <c r="J227">
        <f t="shared" si="101"/>
      </c>
      <c r="K227">
        <f t="shared" si="102"/>
      </c>
      <c r="L227">
        <f t="shared" si="104"/>
      </c>
      <c r="M227">
        <f t="shared" si="105"/>
        <v>0</v>
      </c>
      <c r="N227">
        <f t="shared" si="106"/>
      </c>
      <c r="O227">
        <f t="shared" si="107"/>
      </c>
    </row>
    <row r="228" spans="1:15" ht="12.75">
      <c r="A228" s="10">
        <f t="shared" si="103"/>
      </c>
      <c r="D228" s="11"/>
      <c r="E228" s="11"/>
      <c r="F228" s="11"/>
      <c r="G228" s="11"/>
      <c r="H228">
        <f t="shared" si="99"/>
      </c>
      <c r="I228">
        <f t="shared" si="100"/>
      </c>
      <c r="J228">
        <f t="shared" si="101"/>
      </c>
      <c r="K228">
        <f t="shared" si="102"/>
      </c>
      <c r="L228">
        <f t="shared" si="104"/>
      </c>
      <c r="M228">
        <f t="shared" si="105"/>
        <v>0</v>
      </c>
      <c r="N228">
        <f t="shared" si="106"/>
      </c>
      <c r="O228">
        <f t="shared" si="107"/>
      </c>
    </row>
    <row r="229" spans="1:15" ht="12.75">
      <c r="A229" s="10">
        <f t="shared" si="103"/>
      </c>
      <c r="D229" s="11"/>
      <c r="E229" s="11"/>
      <c r="F229" s="11"/>
      <c r="G229" s="11"/>
      <c r="H229">
        <f t="shared" si="99"/>
      </c>
      <c r="I229">
        <f t="shared" si="100"/>
      </c>
      <c r="J229">
        <f t="shared" si="101"/>
      </c>
      <c r="K229">
        <f t="shared" si="102"/>
      </c>
      <c r="L229">
        <f t="shared" si="104"/>
      </c>
      <c r="M229">
        <f t="shared" si="105"/>
        <v>0</v>
      </c>
      <c r="N229">
        <f t="shared" si="106"/>
      </c>
      <c r="O229">
        <f t="shared" si="107"/>
      </c>
    </row>
    <row r="230" spans="1:15" ht="12.75">
      <c r="A230" s="10">
        <f t="shared" si="103"/>
      </c>
      <c r="D230" s="11"/>
      <c r="E230" s="11"/>
      <c r="F230" s="11"/>
      <c r="G230" s="11"/>
      <c r="H230">
        <f t="shared" si="99"/>
      </c>
      <c r="I230">
        <f t="shared" si="100"/>
      </c>
      <c r="J230">
        <f t="shared" si="101"/>
      </c>
      <c r="K230">
        <f t="shared" si="102"/>
      </c>
      <c r="L230">
        <f t="shared" si="104"/>
      </c>
      <c r="M230">
        <f t="shared" si="105"/>
        <v>0</v>
      </c>
      <c r="N230">
        <f t="shared" si="106"/>
      </c>
      <c r="O230">
        <f t="shared" si="107"/>
      </c>
    </row>
    <row r="231" spans="1:15" ht="12.75">
      <c r="A231" s="10">
        <f t="shared" si="103"/>
      </c>
      <c r="D231" s="11"/>
      <c r="E231" s="11"/>
      <c r="F231" s="11"/>
      <c r="G231" s="11"/>
      <c r="H231">
        <f t="shared" si="99"/>
      </c>
      <c r="I231">
        <f t="shared" si="100"/>
      </c>
      <c r="J231">
        <f t="shared" si="101"/>
      </c>
      <c r="K231">
        <f t="shared" si="102"/>
      </c>
      <c r="L231">
        <f t="shared" si="104"/>
      </c>
      <c r="M231">
        <f t="shared" si="105"/>
        <v>0</v>
      </c>
      <c r="N231">
        <f t="shared" si="106"/>
      </c>
      <c r="O231">
        <f t="shared" si="107"/>
      </c>
    </row>
    <row r="232" spans="1:15" ht="12.75">
      <c r="A232" s="10">
        <f t="shared" si="103"/>
      </c>
      <c r="D232" s="11"/>
      <c r="E232" s="11"/>
      <c r="F232" s="11"/>
      <c r="G232" s="11"/>
      <c r="H232">
        <f t="shared" si="99"/>
      </c>
      <c r="I232">
        <f t="shared" si="100"/>
      </c>
      <c r="J232">
        <f t="shared" si="101"/>
      </c>
      <c r="K232">
        <f t="shared" si="102"/>
      </c>
      <c r="L232">
        <f t="shared" si="104"/>
      </c>
      <c r="M232">
        <f t="shared" si="105"/>
        <v>0</v>
      </c>
      <c r="N232">
        <f t="shared" si="106"/>
      </c>
      <c r="O232">
        <f t="shared" si="107"/>
      </c>
    </row>
    <row r="233" spans="1:15" ht="12.75">
      <c r="A233" s="10">
        <f t="shared" si="103"/>
      </c>
      <c r="D233" s="11"/>
      <c r="E233" s="11"/>
      <c r="F233" s="11"/>
      <c r="G233" s="11"/>
      <c r="H233">
        <f t="shared" si="99"/>
      </c>
      <c r="I233">
        <f t="shared" si="100"/>
      </c>
      <c r="J233">
        <f t="shared" si="101"/>
      </c>
      <c r="K233">
        <f t="shared" si="102"/>
      </c>
      <c r="L233">
        <f t="shared" si="104"/>
      </c>
      <c r="M233">
        <f t="shared" si="105"/>
        <v>0</v>
      </c>
      <c r="N233">
        <f t="shared" si="106"/>
      </c>
      <c r="O233">
        <f t="shared" si="107"/>
      </c>
    </row>
    <row r="234" spans="1:15" ht="12.75">
      <c r="A234" s="10">
        <f t="shared" si="103"/>
      </c>
      <c r="D234" s="11"/>
      <c r="E234" s="11"/>
      <c r="F234" s="11"/>
      <c r="G234" s="11"/>
      <c r="H234">
        <f t="shared" si="99"/>
      </c>
      <c r="I234">
        <f t="shared" si="100"/>
      </c>
      <c r="J234">
        <f t="shared" si="101"/>
      </c>
      <c r="K234">
        <f t="shared" si="102"/>
      </c>
      <c r="L234">
        <f t="shared" si="104"/>
      </c>
      <c r="M234">
        <f t="shared" si="105"/>
        <v>0</v>
      </c>
      <c r="N234">
        <f t="shared" si="106"/>
      </c>
      <c r="O234">
        <f t="shared" si="107"/>
      </c>
    </row>
    <row r="235" spans="1:15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O235" s="8"/>
    </row>
    <row r="308" ht="12.75">
      <c r="B308" s="30" t="s">
        <v>89</v>
      </c>
    </row>
    <row r="310" ht="12.75">
      <c r="B310" s="29" t="str">
        <f>IF(Sammanställning!A10="Fyll i ny klubb här!","",Sammanställning!A10)</f>
        <v>FK Herkules</v>
      </c>
    </row>
    <row r="311" ht="12.75">
      <c r="B311" s="29" t="str">
        <f>IF(Sammanställning!A11="Fyll i ny klubb här!","",Sammanställning!A11)</f>
        <v>Göteborg-Majorna OK</v>
      </c>
    </row>
    <row r="312" ht="12.75">
      <c r="B312" s="29" t="str">
        <f>IF(Sammanställning!A12="Fyll i ny klubb här!","",Sammanställning!A12)</f>
        <v>Göteborgs Skidklubb</v>
      </c>
    </row>
    <row r="313" ht="12.75">
      <c r="B313" s="29" t="str">
        <f>IF(Sammanställning!A13="Fyll i ny klubb här!","",Sammanställning!A13)</f>
        <v>IF Marin Väst</v>
      </c>
    </row>
    <row r="314" ht="12.75">
      <c r="B314" s="29" t="str">
        <f>IF(Sammanställning!A14="Fyll i ny klubb här!","",Sammanställning!A14)</f>
        <v>IK Uven</v>
      </c>
    </row>
    <row r="315" ht="12.75">
      <c r="B315" s="29" t="str">
        <f>IF(Sammanställning!A15="Fyll i ny klubb här!","",Sammanställning!A15)</f>
        <v>Lerums SOK</v>
      </c>
    </row>
    <row r="316" ht="12.75">
      <c r="B316" s="29" t="str">
        <f>IF(Sammanställning!A16="Fyll i ny klubb här!","",Sammanställning!A16)</f>
        <v>OK Alehof</v>
      </c>
    </row>
    <row r="317" ht="12.75">
      <c r="B317" s="29" t="str">
        <f>IF(Sammanställning!A17="Fyll i ny klubb här!","",Sammanställning!A17)</f>
        <v>OK Landehof</v>
      </c>
    </row>
    <row r="318" ht="12.75">
      <c r="B318" s="29" t="str">
        <f>IF(Sammanställning!A18="Fyll i ny klubb här!","",Sammanställning!A18)</f>
        <v>Sävedalens AIK</v>
      </c>
    </row>
    <row r="319" ht="12.75">
      <c r="B319" s="29" t="str">
        <f>IF(Sammanställning!A19="Fyll i ny klubb här!","",Sammanställning!A19)</f>
        <v>Tolered-Utby OL</v>
      </c>
    </row>
    <row r="320" ht="12.75">
      <c r="B320" s="29" t="str">
        <f>IF(Sammanställning!A20="Fyll i ny klubb här!","",Sammanställning!A20)</f>
        <v>Frölunda OL</v>
      </c>
    </row>
    <row r="321" ht="12.75">
      <c r="B321" s="29" t="str">
        <f>IF(Sammanställning!A21="Fyll i ny klubb här!","",Sammanställning!A21)</f>
        <v>Kungälvs OK</v>
      </c>
    </row>
    <row r="322" ht="12.75">
      <c r="B322" s="29" t="str">
        <f>IF(Sammanställning!A22="Fyll i ny klubb här!","",Sammanställning!A22)</f>
        <v>IK Stern</v>
      </c>
    </row>
    <row r="323" ht="12.75">
      <c r="B323" s="29" t="str">
        <f>IF(Sammanställning!A23="Fyll i ny klubb här!","",Sammanställning!A23)</f>
        <v>IFK Göteborg</v>
      </c>
    </row>
    <row r="324" ht="12.75">
      <c r="B324" s="29">
        <f>IF(Sammanställning!A24="Fyll i ny klubb här!","",Sammanställning!A24)</f>
      </c>
    </row>
    <row r="325" ht="12.75">
      <c r="B325" s="29">
        <f>IF(Sammanställning!A25="Fyll i ny klubb här!","",Sammanställning!A25)</f>
      </c>
    </row>
    <row r="326" ht="12.75">
      <c r="B326" s="29">
        <f>IF(Sammanställning!A26="Fyll i ny klubb här!","",Sammanställning!A26)</f>
      </c>
    </row>
    <row r="327" ht="12.75">
      <c r="B327" s="29">
        <f>IF(Sammanställning!A27="Fyll i ny klubb här!","",Sammanställning!A27)</f>
      </c>
    </row>
    <row r="328" ht="12.75">
      <c r="B328" s="29">
        <f>IF(Sammanställning!A28="Fyll i ny klubb här!","",Sammanställning!A28)</f>
      </c>
    </row>
    <row r="329" ht="12.75">
      <c r="B329" s="29">
        <f>IF(Sammanställning!A29="Fyll i ny klubb här!","",Sammanställning!A29)</f>
      </c>
    </row>
    <row r="330" ht="12.75">
      <c r="B330" s="29">
        <f>IF(Sammanställning!A30="Fyll i ny klubb här!","",Sammanställning!A30)</f>
      </c>
    </row>
    <row r="331" ht="12.75">
      <c r="B331" s="29">
        <f>IF(Sammanställning!A31="Fyll i ny klubb här!","",Sammanställning!A31)</f>
      </c>
    </row>
    <row r="332" ht="12.75">
      <c r="B332" s="29">
        <f>IF(Sammanställning!A32="Fyll i ny klubb här!","",Sammanställning!A32)</f>
      </c>
    </row>
  </sheetData>
  <sheetProtection/>
  <dataValidations count="4">
    <dataValidation type="custom" allowBlank="1" showInputMessage="1" showErrorMessage="1" error="Cellen är skyddad.&#10;Se instruktion för att kunna låsa upp skyddet." sqref="H3:L234">
      <formula1>"SKYDD"</formula1>
    </dataValidation>
    <dataValidation type="custom" allowBlank="1" showInputMessage="1" showErrorMessage="1" sqref="O1:O65536">
      <formula1>"SKYDD"</formula1>
    </dataValidation>
    <dataValidation type="custom" allowBlank="1" showInputMessage="1" showErrorMessage="1" sqref="A8:A25 A27:A44 A46:A63 A65:A82 A84:A101 A103:A120 A122:A139 A141:A158 A160:A177 A179:A196 A198:A215 A217:A234 M8:M25 M27:M44 M46:M63 M65:M82 M84:M101 M103:M120 M122:M139 M141:M158 M160:M177 M179:M196 M198:M215 M217:M234 N8:N234 A1:J1">
      <formula1>"skydd"</formula1>
    </dataValidation>
    <dataValidation type="list" allowBlank="1" showInputMessage="1" showErrorMessage="1" prompt="Välj klubb från listan.&#10;Ny klubb matas in på fliken &quot;Sammanställning&quot;" sqref="C217:C234 C27:C44 C46:C63 C65:C82 C84:C101 C103:C120 C122:C139 C141:C158 C160:C177 C179:C196 C198:C215 C8:C25">
      <formula1>$B$310:$B$332</formula1>
    </dataValidation>
  </dataValidations>
  <hyperlinks>
    <hyperlink ref="B1" location="Hjälpblad!A1" display="Lite hjälp på vägen"/>
  </hyperlink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32"/>
  <sheetViews>
    <sheetView zoomScalePageLayoutView="0" workbookViewId="0" topLeftCell="A2">
      <selection activeCell="D25" sqref="D25"/>
    </sheetView>
  </sheetViews>
  <sheetFormatPr defaultColWidth="9.140625" defaultRowHeight="12.75"/>
  <cols>
    <col min="1" max="1" width="23.140625" style="0" bestFit="1" customWidth="1"/>
    <col min="3" max="3" width="10.28125" style="0" bestFit="1" customWidth="1"/>
  </cols>
  <sheetData>
    <row r="1" spans="1:6" ht="12.75">
      <c r="A1" t="s">
        <v>70</v>
      </c>
      <c r="B1">
        <f>COUNTIF(Inmatning!M8:M300,"&gt;1")</f>
        <v>0</v>
      </c>
      <c r="C1" s="14" t="str">
        <f>IF(B1-B9=0,"OK!","Kontrollera!")</f>
        <v>OK!</v>
      </c>
      <c r="F1" s="13" t="s">
        <v>34</v>
      </c>
    </row>
    <row r="2" spans="1:2" ht="12.75">
      <c r="A2" s="22" t="s">
        <v>69</v>
      </c>
      <c r="B2" s="22">
        <f>COUNT(B10:B32)*2</f>
        <v>0</v>
      </c>
    </row>
    <row r="3" spans="1:2" ht="12.75">
      <c r="A3" s="23" t="s">
        <v>71</v>
      </c>
      <c r="B3" s="24">
        <f>SUM(B1:B2)</f>
        <v>0</v>
      </c>
    </row>
    <row r="5" spans="1:3" ht="12.75">
      <c r="A5" s="23" t="s">
        <v>72</v>
      </c>
      <c r="B5" s="24">
        <f>COUNTIF(Inmatning!A:A,1)+COUNTIF(Inmatning!A:A,2)+COUNTIF(Inmatning!A:A,3)</f>
        <v>0</v>
      </c>
      <c r="C5" s="14" t="str">
        <f>IF(B5-C9=0,"OK!","Kontrollera!")</f>
        <v>OK!</v>
      </c>
    </row>
    <row r="8" spans="2:3" ht="12.75">
      <c r="B8" t="s">
        <v>31</v>
      </c>
      <c r="C8" t="s">
        <v>33</v>
      </c>
    </row>
    <row r="9" spans="2:3" ht="12.75">
      <c r="B9" s="12">
        <f>SUM(B10:B32)</f>
        <v>0</v>
      </c>
      <c r="C9" s="12">
        <f>SUM(C10:C32)</f>
        <v>0</v>
      </c>
    </row>
    <row r="10" spans="1:3" ht="12.75">
      <c r="A10" s="32" t="s">
        <v>25</v>
      </c>
      <c r="B10">
        <f>IF(SUMIF(Inmatning!C$8:C$300,A10,Inmatning!N$8:N$300)=0,"",SUMIF(Inmatning!C$8:C$300,A10,Inmatning!N$8:N$300))</f>
      </c>
      <c r="C10">
        <f>IF(SUMIF(Inmatning!C$8:C$300,A10,Inmatning!O$8:O$300)=0,"",SUMIF(Inmatning!C$8:C$300,A10,Inmatning!O$8:O$300))</f>
      </c>
    </row>
    <row r="11" spans="1:3" ht="12.75">
      <c r="A11" s="32" t="s">
        <v>29</v>
      </c>
      <c r="B11">
        <f>IF(SUMIF(Inmatning!C$8:C$300,A11,Inmatning!N$8:N$300)=0,"",SUMIF(Inmatning!C$8:C$300,A11,Inmatning!N$8:N$300))</f>
      </c>
      <c r="C11">
        <f>IF(SUMIF(Inmatning!C$8:C$300,A11,Inmatning!O$8:O$300)=0,"",SUMIF(Inmatning!C$8:C$300,A11,Inmatning!O$8:O$300))</f>
      </c>
    </row>
    <row r="12" spans="1:3" ht="12.75">
      <c r="A12" s="33" t="s">
        <v>19</v>
      </c>
      <c r="B12">
        <f>IF(SUMIF(Inmatning!C$8:C$300,A12,Inmatning!N$8:N$300)=0,"",SUMIF(Inmatning!C$8:C$300,A12,Inmatning!N$8:N$300))</f>
      </c>
      <c r="C12">
        <f>IF(SUMIF(Inmatning!C$8:C$300,A12,Inmatning!O$8:O$300)=0,"",SUMIF(Inmatning!C$8:C$300,A12,Inmatning!O$8:O$300))</f>
      </c>
    </row>
    <row r="13" spans="1:3" ht="12.75">
      <c r="A13" s="32" t="s">
        <v>27</v>
      </c>
      <c r="B13">
        <f>IF(SUMIF(Inmatning!C$8:C$300,A13,Inmatning!N$8:N$300)=0,"",SUMIF(Inmatning!C$8:C$300,A13,Inmatning!N$8:N$300))</f>
      </c>
      <c r="C13">
        <f>IF(SUMIF(Inmatning!C$8:C$300,A13,Inmatning!O$8:O$300)=0,"",SUMIF(Inmatning!C$8:C$300,A13,Inmatning!O$8:O$300))</f>
      </c>
    </row>
    <row r="14" spans="1:3" ht="12.75">
      <c r="A14" s="32" t="s">
        <v>7</v>
      </c>
      <c r="B14">
        <f>IF(SUMIF(Inmatning!C$8:C$300,A14,Inmatning!N$8:N$300)=0,"",SUMIF(Inmatning!C$8:C$300,A14,Inmatning!N$8:N$300))</f>
      </c>
      <c r="C14">
        <f>IF(SUMIF(Inmatning!C$8:C$300,A14,Inmatning!O$8:O$300)=0,"",SUMIF(Inmatning!C$8:C$300,A14,Inmatning!O$8:O$300))</f>
      </c>
    </row>
    <row r="15" spans="1:3" ht="12.75">
      <c r="A15" s="32" t="s">
        <v>11</v>
      </c>
      <c r="B15">
        <f>IF(SUMIF(Inmatning!C$8:C$300,A15,Inmatning!N$8:N$300)=0,"",SUMIF(Inmatning!C$8:C$300,A15,Inmatning!N$8:N$300))</f>
      </c>
      <c r="C15">
        <f>IF(SUMIF(Inmatning!C$8:C$300,A15,Inmatning!O$8:O$300)=0,"",SUMIF(Inmatning!C$8:C$300,A15,Inmatning!O$8:O$300))</f>
      </c>
    </row>
    <row r="16" spans="1:3" ht="12.75">
      <c r="A16" s="33" t="s">
        <v>6</v>
      </c>
      <c r="B16">
        <f>IF(SUMIF(Inmatning!C$8:C$300,A16,Inmatning!N$8:N$300)=0,"",SUMIF(Inmatning!C$8:C$300,A16,Inmatning!N$8:N$300))</f>
      </c>
      <c r="C16">
        <f>IF(SUMIF(Inmatning!C$8:C$300,A16,Inmatning!O$8:O$300)=0,"",SUMIF(Inmatning!C$8:C$300,A16,Inmatning!O$8:O$300))</f>
      </c>
    </row>
    <row r="17" spans="1:3" ht="12.75">
      <c r="A17" s="32" t="s">
        <v>28</v>
      </c>
      <c r="B17">
        <f>IF(SUMIF(Inmatning!C$8:C$300,A17,Inmatning!N$8:N$300)=0,"",SUMIF(Inmatning!C$8:C$300,A17,Inmatning!N$8:N$300))</f>
      </c>
      <c r="C17">
        <f>IF(SUMIF(Inmatning!C$8:C$300,A17,Inmatning!O$8:O$300)=0,"",SUMIF(Inmatning!C$8:C$300,A17,Inmatning!O$8:O$300))</f>
      </c>
    </row>
    <row r="18" spans="1:3" ht="12.75">
      <c r="A18" s="32" t="s">
        <v>8</v>
      </c>
      <c r="B18">
        <f>IF(SUMIF(Inmatning!C$8:C$300,A18,Inmatning!N$8:N$300)=0,"",SUMIF(Inmatning!C$8:C$300,A18,Inmatning!N$8:N$300))</f>
      </c>
      <c r="C18">
        <f>IF(SUMIF(Inmatning!C$8:C$300,A18,Inmatning!O$8:O$300)=0,"",SUMIF(Inmatning!C$8:C$300,A18,Inmatning!O$8:O$300))</f>
      </c>
    </row>
    <row r="19" spans="1:3" ht="12.75">
      <c r="A19" s="33" t="s">
        <v>12</v>
      </c>
      <c r="B19">
        <f>IF(SUMIF(Inmatning!C$8:C$300,A19,Inmatning!N$8:N$300)=0,"",SUMIF(Inmatning!C$8:C$300,A19,Inmatning!N$8:N$300))</f>
      </c>
      <c r="C19">
        <f>IF(SUMIF(Inmatning!C$8:C$300,A19,Inmatning!O$8:O$300)=0,"",SUMIF(Inmatning!C$8:C$300,A19,Inmatning!O$8:O$300))</f>
      </c>
    </row>
    <row r="20" spans="1:3" ht="12.75">
      <c r="A20" s="33" t="s">
        <v>64</v>
      </c>
      <c r="B20">
        <f>IF(SUMIF(Inmatning!C$8:C$300,A20,Inmatning!N$8:N$300)=0,"",SUMIF(Inmatning!C$8:C$300,A20,Inmatning!N$8:N$300))</f>
      </c>
      <c r="C20">
        <f>IF(SUMIF(Inmatning!C$8:C$300,A20,Inmatning!O$8:O$300)=0,"",SUMIF(Inmatning!C$8:C$300,A20,Inmatning!O$8:O$300))</f>
      </c>
    </row>
    <row r="21" spans="1:3" ht="12.75">
      <c r="A21" s="33" t="s">
        <v>65</v>
      </c>
      <c r="B21">
        <f>IF(SUMIF(Inmatning!C$8:C$300,A21,Inmatning!N$8:N$300)=0,"",SUMIF(Inmatning!C$8:C$300,A21,Inmatning!N$8:N$300))</f>
      </c>
      <c r="C21">
        <f>IF(SUMIF(Inmatning!C$8:C$300,A21,Inmatning!O$8:O$300)=0,"",SUMIF(Inmatning!C$8:C$300,A21,Inmatning!O$8:O$300))</f>
      </c>
    </row>
    <row r="22" spans="1:3" ht="12.75">
      <c r="A22" s="33" t="s">
        <v>82</v>
      </c>
      <c r="B22">
        <f>IF(SUMIF(Inmatning!C$8:C$300,A22,Inmatning!N$8:N$300)=0,"",SUMIF(Inmatning!C$8:C$300,A22,Inmatning!N$8:N$300))</f>
      </c>
      <c r="C22">
        <f>IF(SUMIF(Inmatning!C$8:C$300,A22,Inmatning!O$8:O$300)=0,"",SUMIF(Inmatning!C$8:C$300,A22,Inmatning!O$8:O$300))</f>
      </c>
    </row>
    <row r="23" spans="1:3" ht="12.75">
      <c r="A23" s="33" t="s">
        <v>83</v>
      </c>
      <c r="B23">
        <f>IF(SUMIF(Inmatning!C$8:C$300,A23,Inmatning!N$8:N$300)=0,"",SUMIF(Inmatning!C$8:C$300,A23,Inmatning!N$8:N$300))</f>
      </c>
      <c r="C23">
        <f>IF(SUMIF(Inmatning!C$8:C$300,A23,Inmatning!O$8:O$300)=0,"",SUMIF(Inmatning!C$8:C$300,A23,Inmatning!O$8:O$300))</f>
      </c>
    </row>
    <row r="24" spans="1:3" ht="12.75">
      <c r="A24" s="34" t="s">
        <v>66</v>
      </c>
      <c r="B24">
        <f>IF(SUMIF(Inmatning!C$8:C$300,A24,Inmatning!N$8:N$300)=0,"",SUMIF(Inmatning!C$8:C$300,A24,Inmatning!N$8:N$300))</f>
      </c>
      <c r="C24">
        <f>IF(SUMIF(Inmatning!C$8:C$300,A24,Inmatning!O$8:O$300)=0,"",SUMIF(Inmatning!C$8:C$300,A24,Inmatning!O$8:O$300))</f>
      </c>
    </row>
    <row r="25" spans="1:3" ht="12.75">
      <c r="A25" s="34" t="s">
        <v>66</v>
      </c>
      <c r="B25">
        <f>IF(SUMIF(Inmatning!C$8:C$300,A25,Inmatning!N$8:N$300)=0,"",SUMIF(Inmatning!C$8:C$300,A25,Inmatning!N$8:N$300))</f>
      </c>
      <c r="C25">
        <f>IF(SUMIF(Inmatning!C$8:C$300,A25,Inmatning!O$8:O$300)=0,"",SUMIF(Inmatning!C$8:C$300,A25,Inmatning!O$8:O$300))</f>
      </c>
    </row>
    <row r="26" spans="1:3" ht="12.75">
      <c r="A26" s="34" t="s">
        <v>66</v>
      </c>
      <c r="B26">
        <f>IF(SUMIF(Inmatning!C$8:C$300,A26,Inmatning!N$8:N$300)=0,"",SUMIF(Inmatning!C$8:C$300,A26,Inmatning!N$8:N$300))</f>
      </c>
      <c r="C26">
        <f>IF(SUMIF(Inmatning!C$8:C$300,A26,Inmatning!O$8:O$300)=0,"",SUMIF(Inmatning!C$8:C$300,A26,Inmatning!O$8:O$300))</f>
      </c>
    </row>
    <row r="27" spans="1:3" ht="12.75">
      <c r="A27" s="34" t="s">
        <v>66</v>
      </c>
      <c r="B27">
        <f>IF(SUMIF(Inmatning!C$8:C$300,A27,Inmatning!N$8:N$300)=0,"",SUMIF(Inmatning!C$8:C$300,A27,Inmatning!N$8:N$300))</f>
      </c>
      <c r="C27">
        <f>IF(SUMIF(Inmatning!C$8:C$300,A27,Inmatning!O$8:O$300)=0,"",SUMIF(Inmatning!C$8:C$300,A27,Inmatning!O$8:O$300))</f>
      </c>
    </row>
    <row r="28" spans="1:3" ht="12.75">
      <c r="A28" s="34" t="s">
        <v>66</v>
      </c>
      <c r="B28">
        <f>IF(SUMIF(Inmatning!C$8:C$300,A28,Inmatning!N$8:N$300)=0,"",SUMIF(Inmatning!C$8:C$300,A28,Inmatning!N$8:N$300))</f>
      </c>
      <c r="C28">
        <f>IF(SUMIF(Inmatning!C$8:C$300,A28,Inmatning!O$8:O$300)=0,"",SUMIF(Inmatning!C$8:C$300,A28,Inmatning!O$8:O$300))</f>
      </c>
    </row>
    <row r="29" spans="1:3" ht="12.75">
      <c r="A29" s="34" t="s">
        <v>66</v>
      </c>
      <c r="B29">
        <f>IF(SUMIF(Inmatning!C$8:C$300,A29,Inmatning!N$8:N$300)=0,"",SUMIF(Inmatning!C$8:C$300,A29,Inmatning!N$8:N$300))</f>
      </c>
      <c r="C29">
        <f>IF(SUMIF(Inmatning!C$8:C$300,A29,Inmatning!O$8:O$300)=0,"",SUMIF(Inmatning!C$8:C$300,A29,Inmatning!O$8:O$300))</f>
      </c>
    </row>
    <row r="30" spans="1:3" ht="12.75">
      <c r="A30" s="34" t="s">
        <v>66</v>
      </c>
      <c r="B30">
        <f>IF(SUMIF(Inmatning!C$8:C$300,A30,Inmatning!N$8:N$300)=0,"",SUMIF(Inmatning!C$8:C$300,A30,Inmatning!N$8:N$300))</f>
      </c>
      <c r="C30">
        <f>IF(SUMIF(Inmatning!C$8:C$300,A30,Inmatning!O$8:O$300)=0,"",SUMIF(Inmatning!C$8:C$300,A30,Inmatning!O$8:O$300))</f>
      </c>
    </row>
    <row r="31" spans="1:3" ht="12.75">
      <c r="A31" s="34" t="s">
        <v>66</v>
      </c>
      <c r="B31">
        <f>IF(SUMIF(Inmatning!C$8:C$300,A31,Inmatning!N$8:N$300)=0,"",SUMIF(Inmatning!C$8:C$300,A31,Inmatning!N$8:N$300))</f>
      </c>
      <c r="C31">
        <f>IF(SUMIF(Inmatning!C$8:C$300,A31,Inmatning!O$8:O$300)=0,"",SUMIF(Inmatning!C$8:C$300,A31,Inmatning!O$8:O$300))</f>
      </c>
    </row>
    <row r="32" spans="1:3" ht="12.75">
      <c r="A32" s="34" t="s">
        <v>66</v>
      </c>
      <c r="B32">
        <f>IF(SUMIF(Inmatning!C$8:C$300,A32,Inmatning!N$8:N$300)=0,"",SUMIF(Inmatning!C$8:C$300,A32,Inmatning!N$8:N$300))</f>
      </c>
      <c r="C32">
        <f>IF(SUMIF(Inmatning!C$8:C$300,A32,Inmatning!O$8:O$300)=0,"",SUMIF(Inmatning!C$8:C$300,A32,Inmatning!O$8:O$300))</f>
      </c>
    </row>
  </sheetData>
  <sheetProtection sheet="1" objects="1" scenarios="1"/>
  <dataValidations count="1">
    <dataValidation type="custom" allowBlank="1" showInputMessage="1" showErrorMessage="1" sqref="B1:B32 C2:C4 C6:C32">
      <formula1>"skydd"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3:I88"/>
  <sheetViews>
    <sheetView showGridLines="0" zoomScalePageLayoutView="0" workbookViewId="0" topLeftCell="A1">
      <selection activeCell="F17" sqref="F17"/>
    </sheetView>
  </sheetViews>
  <sheetFormatPr defaultColWidth="9.140625" defaultRowHeight="12.75"/>
  <sheetData>
    <row r="3" spans="1:3" ht="18">
      <c r="A3" s="25" t="s">
        <v>38</v>
      </c>
      <c r="B3" s="17" t="s">
        <v>36</v>
      </c>
      <c r="C3" s="17"/>
    </row>
    <row r="4" spans="1:4" ht="18">
      <c r="A4" s="25" t="s">
        <v>38</v>
      </c>
      <c r="B4" s="17" t="s">
        <v>37</v>
      </c>
      <c r="C4" s="17"/>
      <c r="D4" s="17"/>
    </row>
    <row r="5" spans="1:3" ht="18">
      <c r="A5" s="25" t="s">
        <v>38</v>
      </c>
      <c r="B5" s="17" t="s">
        <v>41</v>
      </c>
      <c r="C5" s="17"/>
    </row>
    <row r="6" spans="1:6" ht="18">
      <c r="A6" s="25" t="s">
        <v>38</v>
      </c>
      <c r="B6" s="17" t="s">
        <v>55</v>
      </c>
      <c r="C6" s="17"/>
      <c r="D6" s="17"/>
      <c r="E6" s="17"/>
      <c r="F6" s="17"/>
    </row>
    <row r="7" spans="1:3" ht="18">
      <c r="A7" s="25"/>
      <c r="B7" s="26"/>
      <c r="C7" s="26"/>
    </row>
    <row r="8" spans="1:3" ht="18">
      <c r="A8" s="25" t="s">
        <v>38</v>
      </c>
      <c r="B8" s="17" t="s">
        <v>56</v>
      </c>
      <c r="C8" s="17"/>
    </row>
    <row r="9" spans="1:3" ht="18">
      <c r="A9" s="25" t="s">
        <v>38</v>
      </c>
      <c r="B9" s="17" t="s">
        <v>61</v>
      </c>
      <c r="C9" s="17"/>
    </row>
    <row r="10" spans="1:3" ht="18">
      <c r="A10" s="25" t="s">
        <v>38</v>
      </c>
      <c r="B10" s="17" t="s">
        <v>32</v>
      </c>
      <c r="C10" s="26"/>
    </row>
    <row r="11" spans="1:3" ht="18">
      <c r="A11" s="25" t="s">
        <v>38</v>
      </c>
      <c r="B11" s="17" t="s">
        <v>31</v>
      </c>
      <c r="C11" s="26"/>
    </row>
    <row r="16" spans="1:4" ht="18">
      <c r="A16" s="25" t="s">
        <v>38</v>
      </c>
      <c r="B16" s="17" t="s">
        <v>80</v>
      </c>
      <c r="C16" s="17"/>
      <c r="D16" s="17"/>
    </row>
    <row r="17" spans="1:4" ht="18">
      <c r="A17" s="25" t="s">
        <v>38</v>
      </c>
      <c r="B17" s="17" t="s">
        <v>81</v>
      </c>
      <c r="C17" s="17"/>
      <c r="D17" s="17"/>
    </row>
    <row r="24" ht="12.75">
      <c r="I24" s="27" t="s">
        <v>78</v>
      </c>
    </row>
    <row r="25" ht="12.75">
      <c r="I25" s="27" t="s">
        <v>79</v>
      </c>
    </row>
    <row r="26" ht="12.75">
      <c r="I26" s="27" t="s">
        <v>87</v>
      </c>
    </row>
    <row r="27" ht="12.75">
      <c r="I27" s="17" t="s">
        <v>88</v>
      </c>
    </row>
    <row r="38" ht="12.75">
      <c r="A38" s="16" t="s">
        <v>73</v>
      </c>
    </row>
    <row r="40" ht="18">
      <c r="B40" s="18" t="s">
        <v>39</v>
      </c>
    </row>
    <row r="41" ht="12.75">
      <c r="B41" t="s">
        <v>40</v>
      </c>
    </row>
    <row r="43" ht="18">
      <c r="B43" s="18" t="s">
        <v>37</v>
      </c>
    </row>
    <row r="44" ht="12.75">
      <c r="B44" t="s">
        <v>86</v>
      </c>
    </row>
    <row r="45" ht="12.75">
      <c r="B45" t="s">
        <v>74</v>
      </c>
    </row>
    <row r="46" ht="12.75">
      <c r="B46" t="s">
        <v>75</v>
      </c>
    </row>
    <row r="47" ht="12.75">
      <c r="B47" t="s">
        <v>76</v>
      </c>
    </row>
    <row r="51" ht="18">
      <c r="B51" s="18" t="s">
        <v>41</v>
      </c>
    </row>
    <row r="52" ht="12.75">
      <c r="B52" t="s">
        <v>42</v>
      </c>
    </row>
    <row r="53" ht="12.75">
      <c r="B53" t="s">
        <v>52</v>
      </c>
    </row>
    <row r="54" ht="12.75">
      <c r="B54" t="s">
        <v>43</v>
      </c>
    </row>
    <row r="55" ht="12.75">
      <c r="B55" t="s">
        <v>44</v>
      </c>
    </row>
    <row r="56" ht="12.75">
      <c r="B56" t="s">
        <v>45</v>
      </c>
    </row>
    <row r="57" spans="2:6" ht="12.75">
      <c r="B57" t="s">
        <v>48</v>
      </c>
      <c r="E57" s="3" t="s">
        <v>68</v>
      </c>
      <c r="F57" s="3"/>
    </row>
    <row r="58" spans="2:5" ht="12.75">
      <c r="B58" t="s">
        <v>47</v>
      </c>
      <c r="E58" t="s">
        <v>46</v>
      </c>
    </row>
    <row r="59" spans="2:5" ht="12.75">
      <c r="B59" t="s">
        <v>49</v>
      </c>
      <c r="E59" t="s">
        <v>50</v>
      </c>
    </row>
    <row r="61" ht="12.75">
      <c r="B61" t="s">
        <v>51</v>
      </c>
    </row>
    <row r="62" ht="12.75">
      <c r="B62" s="20" t="s">
        <v>54</v>
      </c>
    </row>
    <row r="63" ht="12.75">
      <c r="B63" t="s">
        <v>53</v>
      </c>
    </row>
    <row r="72" ht="12.75">
      <c r="A72" s="16" t="s">
        <v>73</v>
      </c>
    </row>
    <row r="73" ht="18">
      <c r="B73" s="18" t="s">
        <v>56</v>
      </c>
    </row>
    <row r="74" spans="1:2" ht="12.75">
      <c r="A74" s="19" t="s">
        <v>59</v>
      </c>
      <c r="B74" t="s">
        <v>57</v>
      </c>
    </row>
    <row r="75" spans="1:2" ht="12.75">
      <c r="A75" s="19" t="s">
        <v>59</v>
      </c>
      <c r="B75" t="s">
        <v>58</v>
      </c>
    </row>
    <row r="76" spans="1:2" ht="12.75">
      <c r="A76" s="19" t="s">
        <v>59</v>
      </c>
      <c r="B76" t="s">
        <v>60</v>
      </c>
    </row>
    <row r="79" ht="18">
      <c r="B79" s="18" t="s">
        <v>61</v>
      </c>
    </row>
    <row r="80" spans="1:2" ht="12.75">
      <c r="A80" s="19" t="s">
        <v>59</v>
      </c>
      <c r="B80" t="s">
        <v>67</v>
      </c>
    </row>
    <row r="81" spans="1:2" ht="12.75">
      <c r="A81" s="19" t="s">
        <v>59</v>
      </c>
      <c r="B81" t="s">
        <v>62</v>
      </c>
    </row>
    <row r="84" ht="18">
      <c r="B84" s="18" t="s">
        <v>32</v>
      </c>
    </row>
    <row r="85" ht="12.75">
      <c r="B85" t="s">
        <v>63</v>
      </c>
    </row>
    <row r="87" ht="18">
      <c r="B87" s="18" t="s">
        <v>31</v>
      </c>
    </row>
    <row r="88" ht="12.75">
      <c r="B88" t="s">
        <v>77</v>
      </c>
    </row>
  </sheetData>
  <sheetProtection sheet="1" objects="1" scenarios="1"/>
  <dataValidations count="1">
    <dataValidation type="custom" allowBlank="1" showInputMessage="1" showErrorMessage="1" sqref="A3:D17">
      <formula1>"skydd"</formula1>
    </dataValidation>
  </dataValidations>
  <hyperlinks>
    <hyperlink ref="B4:D4" location="Namn" display="Inmatning av klubbnamn"/>
    <hyperlink ref="B5:C5" location="Namn" display="Inmatning av tider"/>
    <hyperlink ref="B6:F6" location="Namn" display="Öppning resp stängning av inmatningskolumner"/>
    <hyperlink ref="B8:C8" location="Poäng" display="Uträkning av poäng"/>
    <hyperlink ref="B9:C9" location="Poäng" display="Placeringssiffra"/>
    <hyperlink ref="B10" location="Poäng" display="Plakett"/>
    <hyperlink ref="B11" location="Poäng" display="Diplom"/>
    <hyperlink ref="A38" location="Hem" display="Uppåt"/>
    <hyperlink ref="A72" location="Hem" display="Uppåt"/>
    <hyperlink ref="B17" r:id="rId1" display="/C:/html/GOF/narnatt/nattcupbermall.xls"/>
    <hyperlink ref="B17:D17" location="Inmatning!A1" display="Inmatningsfliken"/>
    <hyperlink ref="B4" location="Namn" display="Inmatning av klubbnamn"/>
    <hyperlink ref="B3" location="Namn" display="Inmatning av namn"/>
    <hyperlink ref="B5" location="Namn" display="Inmatning av tider"/>
    <hyperlink ref="B6" location="Namn" display="Öppning resp stängning av inmatningskolumner"/>
    <hyperlink ref="B8" location="Poäng" display="Uträkning av poäng"/>
    <hyperlink ref="B9" location="Poäng" display="Placeringssiffra"/>
    <hyperlink ref="B16:C16" location="Sammanställning!A1" display="Sammanställningsfliken"/>
    <hyperlink ref="B16:D16" location="Sammanställning!A1" display="Sammanställningsfliken"/>
    <hyperlink ref="B3:C3" location="Namn" display="Inmatning av namn"/>
    <hyperlink ref="I27" r:id="rId2" display="lennart.andersson@goteborg.bostream.se "/>
  </hyperlinks>
  <printOptions/>
  <pageMargins left="0.75" right="0.75" top="1" bottom="1" header="0.5" footer="0.5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Andersson</dc:creator>
  <cp:keywords/>
  <dc:description/>
  <cp:lastModifiedBy>Bertil Åkesson (Västergötlands Orienteringsförbund)</cp:lastModifiedBy>
  <cp:lastPrinted>2002-09-14T08:49:25Z</cp:lastPrinted>
  <dcterms:created xsi:type="dcterms:W3CDTF">2002-09-03T20:51:53Z</dcterms:created>
  <dcterms:modified xsi:type="dcterms:W3CDTF">2014-07-03T14:54:40Z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2031138961</vt:i4>
  </property>
  <property fmtid="{D5CDD505-2E9C-101B-9397-08002B2CF9AE}" pid="3" name="_EmailSubject">
    <vt:lpwstr>Ny beräkningsmall för Närnattcupen</vt:lpwstr>
  </property>
  <property fmtid="{D5CDD505-2E9C-101B-9397-08002B2CF9AE}" pid="4" name="_AuthorEmail">
    <vt:lpwstr>lennart.andersson@goteborg.bostream.se</vt:lpwstr>
  </property>
  <property fmtid="{D5CDD505-2E9C-101B-9397-08002B2CF9AE}" pid="5" name="_AuthorEmailDisplayName">
    <vt:lpwstr>Lennart Andersson</vt:lpwstr>
  </property>
  <property fmtid="{D5CDD505-2E9C-101B-9397-08002B2CF9AE}" pid="6" name="_ReviewingToolsShownOnce">
    <vt:lpwstr/>
  </property>
</Properties>
</file>