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ienteringse-my.sharepoint.com/personal/lars_orientering_se/Documents/Hem/A-Statistik/Tävling/2023/Utvärdering segrartid/Södermanland/"/>
    </mc:Choice>
  </mc:AlternateContent>
  <xr:revisionPtr revIDLastSave="452" documentId="8_{2F449C37-49DE-4D44-9D5B-00B0AC19606C}" xr6:coauthVersionLast="47" xr6:coauthVersionMax="47" xr10:uidLastSave="{B6C1755B-354E-485E-AE45-0FE3BAFE10CE}"/>
  <bookViews>
    <workbookView xWindow="-108" yWindow="-108" windowWidth="23256" windowHeight="12720" tabRatio="694" xr2:uid="{8902D741-21C9-486A-AA04-1EC05562E643}"/>
  </bookViews>
  <sheets>
    <sheet name="Lång sammanställning" sheetId="1" r:id="rId1"/>
    <sheet name="Medel sammanställning" sheetId="2" r:id="rId2"/>
    <sheet name="Sprint sammanställning" sheetId="3" r:id="rId3"/>
    <sheet name="Lång all data" sheetId="4" r:id="rId4"/>
    <sheet name="Medel all data" sheetId="5" r:id="rId5"/>
    <sheet name="Sprint all data" sheetId="6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4" i="5" l="1"/>
  <c r="M174" i="5"/>
  <c r="N173" i="5"/>
  <c r="M173" i="5"/>
  <c r="N172" i="5"/>
  <c r="M172" i="5"/>
  <c r="N171" i="5"/>
  <c r="M171" i="5"/>
  <c r="N170" i="5"/>
  <c r="M170" i="5"/>
  <c r="N167" i="5"/>
  <c r="M167" i="5"/>
  <c r="N166" i="5"/>
  <c r="M166" i="5"/>
  <c r="N165" i="5"/>
  <c r="M165" i="5"/>
  <c r="N164" i="5"/>
  <c r="M164" i="5"/>
  <c r="N163" i="5"/>
  <c r="M163" i="5"/>
  <c r="N160" i="5"/>
  <c r="M160" i="5"/>
  <c r="N159" i="5"/>
  <c r="M159" i="5"/>
  <c r="N158" i="5"/>
  <c r="M158" i="5"/>
  <c r="N157" i="5"/>
  <c r="M157" i="5"/>
  <c r="N156" i="5"/>
  <c r="M156" i="5"/>
  <c r="N153" i="5"/>
  <c r="M153" i="5"/>
  <c r="N152" i="5"/>
  <c r="M152" i="5"/>
  <c r="N151" i="5"/>
  <c r="M151" i="5"/>
  <c r="N150" i="5"/>
  <c r="M150" i="5"/>
  <c r="N149" i="5"/>
  <c r="M149" i="5"/>
  <c r="N146" i="5"/>
  <c r="M146" i="5"/>
  <c r="N145" i="5"/>
  <c r="M145" i="5"/>
  <c r="N144" i="5"/>
  <c r="M144" i="5"/>
  <c r="N143" i="5"/>
  <c r="M143" i="5"/>
  <c r="N142" i="5"/>
  <c r="M142" i="5"/>
  <c r="N139" i="5"/>
  <c r="M139" i="5"/>
  <c r="N138" i="5"/>
  <c r="M138" i="5"/>
  <c r="N137" i="5"/>
  <c r="M137" i="5"/>
  <c r="N136" i="5"/>
  <c r="M136" i="5"/>
  <c r="N135" i="5"/>
  <c r="M135" i="5"/>
  <c r="N132" i="5"/>
  <c r="M132" i="5"/>
  <c r="N131" i="5"/>
  <c r="M131" i="5"/>
  <c r="N130" i="5"/>
  <c r="M130" i="5"/>
  <c r="N129" i="5"/>
  <c r="M129" i="5"/>
  <c r="N128" i="5"/>
  <c r="M128" i="5"/>
  <c r="N125" i="5"/>
  <c r="M125" i="5"/>
  <c r="N124" i="5"/>
  <c r="M124" i="5"/>
  <c r="N123" i="5"/>
  <c r="M123" i="5"/>
  <c r="N122" i="5"/>
  <c r="M122" i="5"/>
  <c r="N121" i="5"/>
  <c r="M121" i="5"/>
  <c r="N118" i="5"/>
  <c r="M118" i="5"/>
  <c r="N117" i="5"/>
  <c r="M117" i="5"/>
  <c r="N116" i="5"/>
  <c r="M116" i="5"/>
  <c r="N115" i="5"/>
  <c r="M115" i="5"/>
  <c r="N114" i="5"/>
  <c r="M114" i="5"/>
  <c r="N111" i="5"/>
  <c r="M111" i="5"/>
  <c r="N110" i="5"/>
  <c r="M110" i="5"/>
  <c r="N109" i="5"/>
  <c r="M109" i="5"/>
  <c r="N108" i="5"/>
  <c r="M108" i="5"/>
  <c r="N107" i="5"/>
  <c r="M107" i="5"/>
  <c r="N104" i="5"/>
  <c r="M104" i="5"/>
  <c r="N103" i="5"/>
  <c r="M103" i="5"/>
  <c r="N102" i="5"/>
  <c r="M102" i="5"/>
  <c r="N101" i="5"/>
  <c r="M101" i="5"/>
  <c r="N100" i="5"/>
  <c r="M100" i="5"/>
  <c r="N97" i="5"/>
  <c r="M97" i="5"/>
  <c r="N96" i="5"/>
  <c r="M96" i="5"/>
  <c r="N95" i="5"/>
  <c r="M95" i="5"/>
  <c r="N94" i="5"/>
  <c r="M94" i="5"/>
  <c r="N93" i="5"/>
  <c r="M93" i="5"/>
  <c r="N90" i="5"/>
  <c r="M90" i="5"/>
  <c r="N89" i="5"/>
  <c r="M89" i="5"/>
  <c r="N88" i="5"/>
  <c r="M88" i="5"/>
  <c r="N87" i="5"/>
  <c r="M87" i="5"/>
  <c r="B87" i="5"/>
  <c r="N86" i="5"/>
  <c r="M86" i="5"/>
  <c r="N83" i="5"/>
  <c r="M83" i="5"/>
  <c r="N82" i="5"/>
  <c r="M82" i="5"/>
  <c r="N81" i="5"/>
  <c r="M81" i="5"/>
  <c r="N80" i="5"/>
  <c r="M80" i="5"/>
  <c r="N79" i="5"/>
  <c r="M79" i="5"/>
  <c r="N76" i="5"/>
  <c r="M76" i="5"/>
  <c r="N75" i="5"/>
  <c r="M75" i="5"/>
  <c r="N74" i="5"/>
  <c r="M74" i="5"/>
  <c r="N73" i="5"/>
  <c r="M73" i="5"/>
  <c r="N72" i="5"/>
  <c r="M72" i="5"/>
  <c r="N69" i="5"/>
  <c r="M69" i="5"/>
  <c r="N68" i="5"/>
  <c r="M68" i="5"/>
  <c r="N67" i="5"/>
  <c r="M67" i="5"/>
  <c r="N66" i="5"/>
  <c r="M66" i="5"/>
  <c r="N65" i="5"/>
  <c r="M65" i="5"/>
  <c r="N62" i="5"/>
  <c r="M62" i="5"/>
  <c r="N61" i="5"/>
  <c r="M61" i="5"/>
  <c r="N60" i="5"/>
  <c r="M60" i="5"/>
  <c r="N59" i="5"/>
  <c r="M59" i="5"/>
  <c r="N58" i="5"/>
  <c r="M58" i="5"/>
  <c r="N55" i="5"/>
  <c r="M55" i="5"/>
  <c r="N54" i="5"/>
  <c r="M54" i="5"/>
  <c r="N53" i="5"/>
  <c r="M53" i="5"/>
  <c r="N52" i="5"/>
  <c r="M52" i="5"/>
  <c r="N51" i="5"/>
  <c r="M51" i="5"/>
  <c r="N48" i="5"/>
  <c r="M48" i="5"/>
  <c r="N47" i="5"/>
  <c r="M47" i="5"/>
  <c r="N46" i="5"/>
  <c r="M46" i="5"/>
  <c r="N45" i="5"/>
  <c r="M45" i="5"/>
  <c r="N44" i="5"/>
  <c r="M44" i="5"/>
  <c r="N41" i="5"/>
  <c r="M41" i="5"/>
  <c r="N40" i="5"/>
  <c r="M40" i="5"/>
  <c r="N39" i="5"/>
  <c r="M39" i="5"/>
  <c r="N38" i="5"/>
  <c r="M38" i="5"/>
  <c r="N37" i="5"/>
  <c r="M37" i="5"/>
  <c r="N34" i="5"/>
  <c r="M34" i="5"/>
  <c r="N33" i="5"/>
  <c r="M33" i="5"/>
  <c r="N32" i="5"/>
  <c r="M32" i="5"/>
  <c r="M31" i="5"/>
  <c r="N30" i="5"/>
  <c r="M30" i="5"/>
  <c r="AK19" i="5"/>
  <c r="AK18" i="5"/>
  <c r="AC18" i="5"/>
  <c r="AG17" i="5"/>
  <c r="AC17" i="5"/>
  <c r="AE17" i="5" s="1"/>
  <c r="AA17" i="5"/>
  <c r="U17" i="5"/>
  <c r="T17" i="5"/>
  <c r="V17" i="5" s="1"/>
  <c r="I17" i="5"/>
  <c r="C17" i="5"/>
  <c r="AG16" i="5"/>
  <c r="AF16" i="5"/>
  <c r="AH16" i="5" s="1"/>
  <c r="B55" i="5" s="1"/>
  <c r="U16" i="5"/>
  <c r="O16" i="5"/>
  <c r="I16" i="5"/>
  <c r="H16" i="5"/>
  <c r="J16" i="5" s="1"/>
  <c r="B47" i="5" s="1"/>
  <c r="AJ15" i="5"/>
  <c r="AK15" i="5" s="1"/>
  <c r="AI15" i="5"/>
  <c r="T15" i="5"/>
  <c r="L15" i="5"/>
  <c r="M15" i="5" s="1"/>
  <c r="K15" i="5"/>
  <c r="AF14" i="5"/>
  <c r="X14" i="5"/>
  <c r="Q23" i="5" s="1"/>
  <c r="W14" i="5"/>
  <c r="P23" i="5" s="1"/>
  <c r="H14" i="5"/>
  <c r="BU10" i="5"/>
  <c r="BT10" i="5"/>
  <c r="BS10" i="5"/>
  <c r="BR10" i="5"/>
  <c r="BQ10" i="5"/>
  <c r="BP10" i="5"/>
  <c r="BN10" i="5"/>
  <c r="BM10" i="5"/>
  <c r="BL10" i="5"/>
  <c r="BK10" i="5"/>
  <c r="BJ10" i="5"/>
  <c r="BH10" i="5"/>
  <c r="BG10" i="5"/>
  <c r="BF10" i="5"/>
  <c r="BE10" i="5"/>
  <c r="BD10" i="5"/>
  <c r="BB10" i="5"/>
  <c r="BA10" i="5"/>
  <c r="AY10" i="5"/>
  <c r="AX10" i="5"/>
  <c r="AV10" i="5"/>
  <c r="AU10" i="5"/>
  <c r="AS10" i="5"/>
  <c r="AR10" i="5"/>
  <c r="AP10" i="5"/>
  <c r="AO10" i="5"/>
  <c r="AN10" i="5"/>
  <c r="AM10" i="5"/>
  <c r="AL10" i="5"/>
  <c r="AJ10" i="5"/>
  <c r="AI10" i="5"/>
  <c r="AG10" i="5"/>
  <c r="AF10" i="5"/>
  <c r="AD10" i="5"/>
  <c r="AC10" i="5"/>
  <c r="AA10" i="5"/>
  <c r="Z10" i="5"/>
  <c r="X10" i="5"/>
  <c r="W10" i="5"/>
  <c r="U10" i="5"/>
  <c r="T10" i="5"/>
  <c r="R10" i="5"/>
  <c r="Q10" i="5"/>
  <c r="P10" i="5"/>
  <c r="O10" i="5"/>
  <c r="N10" i="5"/>
  <c r="L10" i="5"/>
  <c r="K10" i="5"/>
  <c r="I10" i="5"/>
  <c r="H10" i="5"/>
  <c r="F10" i="5"/>
  <c r="E10" i="5"/>
  <c r="C10" i="5"/>
  <c r="B10" i="5"/>
  <c r="BU9" i="5"/>
  <c r="BT9" i="5"/>
  <c r="BS9" i="5"/>
  <c r="BR9" i="5"/>
  <c r="BQ9" i="5"/>
  <c r="BP9" i="5"/>
  <c r="BN9" i="5"/>
  <c r="BM9" i="5"/>
  <c r="BL9" i="5"/>
  <c r="BK9" i="5"/>
  <c r="BJ9" i="5"/>
  <c r="BH9" i="5"/>
  <c r="BG9" i="5"/>
  <c r="BF9" i="5"/>
  <c r="BE9" i="5"/>
  <c r="BD9" i="5"/>
  <c r="BB9" i="5"/>
  <c r="BA9" i="5"/>
  <c r="AY9" i="5"/>
  <c r="AX9" i="5"/>
  <c r="AV9" i="5"/>
  <c r="AU9" i="5"/>
  <c r="AS9" i="5"/>
  <c r="AR9" i="5"/>
  <c r="AP9" i="5"/>
  <c r="AO9" i="5"/>
  <c r="AN9" i="5"/>
  <c r="AM9" i="5"/>
  <c r="AL9" i="5"/>
  <c r="AJ9" i="5"/>
  <c r="AI9" i="5"/>
  <c r="AG9" i="5"/>
  <c r="AF9" i="5"/>
  <c r="AD9" i="5"/>
  <c r="AC9" i="5"/>
  <c r="AA9" i="5"/>
  <c r="Z9" i="5"/>
  <c r="X9" i="5"/>
  <c r="W9" i="5"/>
  <c r="U9" i="5"/>
  <c r="T9" i="5"/>
  <c r="R9" i="5"/>
  <c r="Q9" i="5"/>
  <c r="P9" i="5"/>
  <c r="O9" i="5"/>
  <c r="N9" i="5"/>
  <c r="L9" i="5"/>
  <c r="K9" i="5"/>
  <c r="I9" i="5"/>
  <c r="H9" i="5"/>
  <c r="F9" i="5"/>
  <c r="E9" i="5"/>
  <c r="C9" i="5"/>
  <c r="B9" i="5"/>
  <c r="BU8" i="5"/>
  <c r="BT8" i="5"/>
  <c r="AJ17" i="5" s="1"/>
  <c r="BS8" i="5"/>
  <c r="BR8" i="5"/>
  <c r="BQ8" i="5"/>
  <c r="AI17" i="5" s="1"/>
  <c r="BP8" i="5"/>
  <c r="BN8" i="5"/>
  <c r="BM8" i="5"/>
  <c r="AG15" i="5" s="1"/>
  <c r="BL8" i="5"/>
  <c r="BK8" i="5"/>
  <c r="AF17" i="5" s="1"/>
  <c r="AH17" i="5" s="1"/>
  <c r="BJ8" i="5"/>
  <c r="AF15" i="5" s="1"/>
  <c r="AH15" i="5" s="1"/>
  <c r="BH8" i="5"/>
  <c r="AD17" i="5" s="1"/>
  <c r="BG8" i="5"/>
  <c r="AD15" i="5" s="1"/>
  <c r="BF8" i="5"/>
  <c r="AC19" i="5" s="1"/>
  <c r="BE8" i="5"/>
  <c r="BD8" i="5"/>
  <c r="AC15" i="5" s="1"/>
  <c r="AE15" i="5" s="1"/>
  <c r="BB8" i="5"/>
  <c r="BA8" i="5"/>
  <c r="AA15" i="5" s="1"/>
  <c r="AY8" i="5"/>
  <c r="Z17" i="5" s="1"/>
  <c r="AB17" i="5" s="1"/>
  <c r="AX8" i="5"/>
  <c r="Z15" i="5" s="1"/>
  <c r="AV8" i="5"/>
  <c r="X17" i="5" s="1"/>
  <c r="AU8" i="5"/>
  <c r="X15" i="5" s="1"/>
  <c r="AS8" i="5"/>
  <c r="W17" i="5" s="1"/>
  <c r="Y17" i="5" s="1"/>
  <c r="AR8" i="5"/>
  <c r="W15" i="5" s="1"/>
  <c r="AP8" i="5"/>
  <c r="AO8" i="5"/>
  <c r="U15" i="5" s="1"/>
  <c r="AN8" i="5"/>
  <c r="T19" i="5" s="1"/>
  <c r="AM8" i="5"/>
  <c r="AL8" i="5"/>
  <c r="AJ8" i="5"/>
  <c r="R17" i="5" s="1"/>
  <c r="AI8" i="5"/>
  <c r="R15" i="5" s="1"/>
  <c r="AG8" i="5"/>
  <c r="Q17" i="5" s="1"/>
  <c r="AF8" i="5"/>
  <c r="Q15" i="5" s="1"/>
  <c r="AD8" i="5"/>
  <c r="O17" i="5" s="1"/>
  <c r="AC8" i="5"/>
  <c r="O15" i="5" s="1"/>
  <c r="AA8" i="5"/>
  <c r="N17" i="5" s="1"/>
  <c r="Z8" i="5"/>
  <c r="N15" i="5" s="1"/>
  <c r="X8" i="5"/>
  <c r="L17" i="5" s="1"/>
  <c r="W8" i="5"/>
  <c r="U8" i="5"/>
  <c r="K17" i="5" s="1"/>
  <c r="T8" i="5"/>
  <c r="R8" i="5"/>
  <c r="Q8" i="5"/>
  <c r="I15" i="5" s="1"/>
  <c r="P8" i="5"/>
  <c r="H19" i="5" s="1"/>
  <c r="O8" i="5"/>
  <c r="H17" i="5" s="1"/>
  <c r="J17" i="5" s="1"/>
  <c r="N8" i="5"/>
  <c r="H15" i="5" s="1"/>
  <c r="L8" i="5"/>
  <c r="F17" i="5" s="1"/>
  <c r="K8" i="5"/>
  <c r="F15" i="5" s="1"/>
  <c r="I8" i="5"/>
  <c r="E17" i="5" s="1"/>
  <c r="H8" i="5"/>
  <c r="E15" i="5" s="1"/>
  <c r="G15" i="5" s="1"/>
  <c r="F8" i="5"/>
  <c r="E8" i="5"/>
  <c r="C15" i="5" s="1"/>
  <c r="C8" i="5"/>
  <c r="B17" i="5" s="1"/>
  <c r="D17" i="5" s="1"/>
  <c r="B8" i="5"/>
  <c r="B15" i="5" s="1"/>
  <c r="D15" i="5" s="1"/>
  <c r="BU7" i="5"/>
  <c r="BT7" i="5"/>
  <c r="AJ16" i="5" s="1"/>
  <c r="BS7" i="5"/>
  <c r="AJ14" i="5" s="1"/>
  <c r="BR7" i="5"/>
  <c r="BQ7" i="5"/>
  <c r="AI16" i="5" s="1"/>
  <c r="AK16" i="5" s="1"/>
  <c r="BP7" i="5"/>
  <c r="AI14" i="5" s="1"/>
  <c r="BN7" i="5"/>
  <c r="BM7" i="5"/>
  <c r="AG14" i="5" s="1"/>
  <c r="BL7" i="5"/>
  <c r="BK7" i="5"/>
  <c r="BJ7" i="5"/>
  <c r="BH7" i="5"/>
  <c r="AD16" i="5" s="1"/>
  <c r="BG7" i="5"/>
  <c r="AD14" i="5" s="1"/>
  <c r="U23" i="5" s="1"/>
  <c r="BF7" i="5"/>
  <c r="BE7" i="5"/>
  <c r="AC16" i="5" s="1"/>
  <c r="BD7" i="5"/>
  <c r="AC14" i="5" s="1"/>
  <c r="BB7" i="5"/>
  <c r="AA16" i="5" s="1"/>
  <c r="BA7" i="5"/>
  <c r="AA14" i="5" s="1"/>
  <c r="S23" i="5" s="1"/>
  <c r="AY7" i="5"/>
  <c r="Z16" i="5" s="1"/>
  <c r="AX7" i="5"/>
  <c r="Z14" i="5" s="1"/>
  <c r="AV7" i="5"/>
  <c r="X16" i="5" s="1"/>
  <c r="AU7" i="5"/>
  <c r="AS7" i="5"/>
  <c r="W16" i="5" s="1"/>
  <c r="AR7" i="5"/>
  <c r="AP7" i="5"/>
  <c r="AO7" i="5"/>
  <c r="U14" i="5" s="1"/>
  <c r="O23" i="5" s="1"/>
  <c r="AN7" i="5"/>
  <c r="T18" i="5" s="1"/>
  <c r="AM7" i="5"/>
  <c r="T16" i="5" s="1"/>
  <c r="V16" i="5" s="1"/>
  <c r="B51" i="5" s="1"/>
  <c r="AL7" i="5"/>
  <c r="T14" i="5" s="1"/>
  <c r="AJ7" i="5"/>
  <c r="R16" i="5" s="1"/>
  <c r="AI7" i="5"/>
  <c r="R14" i="5" s="1"/>
  <c r="M23" i="5" s="1"/>
  <c r="AG7" i="5"/>
  <c r="Q16" i="5" s="1"/>
  <c r="S16" i="5" s="1"/>
  <c r="B50" i="5" s="1"/>
  <c r="AF7" i="5"/>
  <c r="Q14" i="5" s="1"/>
  <c r="AD7" i="5"/>
  <c r="AC7" i="5"/>
  <c r="O14" i="5" s="1"/>
  <c r="K23" i="5" s="1"/>
  <c r="AA7" i="5"/>
  <c r="N16" i="5" s="1"/>
  <c r="P16" i="5" s="1"/>
  <c r="B49" i="5" s="1"/>
  <c r="Z7" i="5"/>
  <c r="N14" i="5" s="1"/>
  <c r="X7" i="5"/>
  <c r="L16" i="5" s="1"/>
  <c r="W7" i="5"/>
  <c r="L14" i="5" s="1"/>
  <c r="I23" i="5" s="1"/>
  <c r="U7" i="5"/>
  <c r="K16" i="5" s="1"/>
  <c r="M16" i="5" s="1"/>
  <c r="B48" i="5" s="1"/>
  <c r="T7" i="5"/>
  <c r="K14" i="5" s="1"/>
  <c r="R7" i="5"/>
  <c r="Q7" i="5"/>
  <c r="I14" i="5" s="1"/>
  <c r="G23" i="5" s="1"/>
  <c r="P7" i="5"/>
  <c r="H18" i="5" s="1"/>
  <c r="O7" i="5"/>
  <c r="N7" i="5"/>
  <c r="L7" i="5"/>
  <c r="F16" i="5" s="1"/>
  <c r="K7" i="5"/>
  <c r="F14" i="5" s="1"/>
  <c r="E23" i="5" s="1"/>
  <c r="I7" i="5"/>
  <c r="E16" i="5" s="1"/>
  <c r="G16" i="5" s="1"/>
  <c r="B46" i="5" s="1"/>
  <c r="H7" i="5"/>
  <c r="E14" i="5" s="1"/>
  <c r="F7" i="5"/>
  <c r="C16" i="5" s="1"/>
  <c r="E7" i="5"/>
  <c r="C14" i="5" s="1"/>
  <c r="C23" i="5" s="1"/>
  <c r="C7" i="5"/>
  <c r="B16" i="5" s="1"/>
  <c r="D16" i="5" s="1"/>
  <c r="B45" i="5" s="1"/>
  <c r="B7" i="5"/>
  <c r="B14" i="5" s="1"/>
  <c r="BI6" i="5"/>
  <c r="BC6" i="5"/>
  <c r="AZ6" i="5"/>
  <c r="AW6" i="5"/>
  <c r="AT6" i="5"/>
  <c r="AQ6" i="5"/>
  <c r="AN6" i="5"/>
  <c r="AK6" i="5"/>
  <c r="AH6" i="5"/>
  <c r="AE6" i="5"/>
  <c r="AB6" i="5"/>
  <c r="Y6" i="5"/>
  <c r="V6" i="5"/>
  <c r="S6" i="5"/>
  <c r="P6" i="5"/>
  <c r="M6" i="5"/>
  <c r="J6" i="5"/>
  <c r="D6" i="5"/>
  <c r="BI5" i="5"/>
  <c r="BC5" i="5"/>
  <c r="AZ5" i="5"/>
  <c r="AW5" i="5"/>
  <c r="AT5" i="5"/>
  <c r="AQ5" i="5"/>
  <c r="AN5" i="5"/>
  <c r="AK5" i="5"/>
  <c r="AH5" i="5"/>
  <c r="AE5" i="5"/>
  <c r="AB5" i="5"/>
  <c r="Y5" i="5"/>
  <c r="V5" i="5"/>
  <c r="S5" i="5"/>
  <c r="P5" i="5"/>
  <c r="M5" i="5"/>
  <c r="J5" i="5"/>
  <c r="D5" i="5"/>
  <c r="BU4" i="5"/>
  <c r="BO4" i="5"/>
  <c r="BI4" i="5"/>
  <c r="BC4" i="5"/>
  <c r="AZ4" i="5"/>
  <c r="AW4" i="5"/>
  <c r="AT4" i="5"/>
  <c r="AQ4" i="5"/>
  <c r="AN4" i="5"/>
  <c r="AK4" i="5"/>
  <c r="AH4" i="5"/>
  <c r="AE4" i="5"/>
  <c r="AB4" i="5"/>
  <c r="Y4" i="5"/>
  <c r="V4" i="5"/>
  <c r="S4" i="5"/>
  <c r="P4" i="5"/>
  <c r="M4" i="5"/>
  <c r="J4" i="5"/>
  <c r="G4" i="5"/>
  <c r="D4" i="5"/>
  <c r="BI3" i="5"/>
  <c r="BI10" i="5" s="1"/>
  <c r="BC3" i="5"/>
  <c r="BC10" i="5" s="1"/>
  <c r="AZ3" i="5"/>
  <c r="AW3" i="5"/>
  <c r="AT3" i="5"/>
  <c r="AQ3" i="5"/>
  <c r="AN3" i="5"/>
  <c r="AK3" i="5"/>
  <c r="AH3" i="5"/>
  <c r="AE3" i="5"/>
  <c r="AE10" i="5" s="1"/>
  <c r="AB3" i="5"/>
  <c r="Y3" i="5"/>
  <c r="V3" i="5"/>
  <c r="S3" i="5"/>
  <c r="P3" i="5"/>
  <c r="M3" i="5"/>
  <c r="J3" i="5"/>
  <c r="G3" i="5"/>
  <c r="G10" i="5" s="1"/>
  <c r="D3" i="5"/>
  <c r="BO2" i="5"/>
  <c r="BO10" i="5" s="1"/>
  <c r="BI2" i="5"/>
  <c r="BC2" i="5"/>
  <c r="AZ2" i="5"/>
  <c r="AZ10" i="5" s="1"/>
  <c r="AW2" i="5"/>
  <c r="AW7" i="5" s="1"/>
  <c r="X18" i="5" s="1"/>
  <c r="C84" i="5" s="1"/>
  <c r="AT2" i="5"/>
  <c r="AT10" i="5" s="1"/>
  <c r="AQ2" i="5"/>
  <c r="AQ10" i="5" s="1"/>
  <c r="AN2" i="5"/>
  <c r="AK2" i="5"/>
  <c r="AK10" i="5" s="1"/>
  <c r="AH2" i="5"/>
  <c r="AH10" i="5" s="1"/>
  <c r="AE2" i="5"/>
  <c r="AB2" i="5"/>
  <c r="AB10" i="5" s="1"/>
  <c r="Y2" i="5"/>
  <c r="Y9" i="5" s="1"/>
  <c r="V2" i="5"/>
  <c r="V10" i="5" s="1"/>
  <c r="S2" i="5"/>
  <c r="S10" i="5" s="1"/>
  <c r="P2" i="5"/>
  <c r="M2" i="5"/>
  <c r="M10" i="5" s="1"/>
  <c r="J2" i="5"/>
  <c r="J10" i="5" s="1"/>
  <c r="G2" i="5"/>
  <c r="D2" i="5"/>
  <c r="D10" i="5" s="1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B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BT13" i="4"/>
  <c r="BS13" i="4"/>
  <c r="BR13" i="4"/>
  <c r="BQ13" i="4"/>
  <c r="BP13" i="4"/>
  <c r="BN13" i="4"/>
  <c r="BM13" i="4"/>
  <c r="BL13" i="4"/>
  <c r="BK13" i="4"/>
  <c r="BJ13" i="4"/>
  <c r="BH13" i="4"/>
  <c r="BG13" i="4"/>
  <c r="BE13" i="4"/>
  <c r="BD13" i="4"/>
  <c r="BB13" i="4"/>
  <c r="BA13" i="4"/>
  <c r="AY13" i="4"/>
  <c r="AX13" i="4"/>
  <c r="AV13" i="4"/>
  <c r="AU13" i="4"/>
  <c r="AS13" i="4"/>
  <c r="AR13" i="4"/>
  <c r="AP13" i="4"/>
  <c r="AO13" i="4"/>
  <c r="AM13" i="4"/>
  <c r="AL13" i="4"/>
  <c r="AJ13" i="4"/>
  <c r="AI13" i="4"/>
  <c r="AG13" i="4"/>
  <c r="AF13" i="4"/>
  <c r="AD13" i="4"/>
  <c r="AC13" i="4"/>
  <c r="AA13" i="4"/>
  <c r="Z13" i="4"/>
  <c r="X13" i="4"/>
  <c r="W13" i="4"/>
  <c r="U13" i="4"/>
  <c r="T13" i="4"/>
  <c r="R13" i="4"/>
  <c r="Q13" i="4"/>
  <c r="O13" i="4"/>
  <c r="N13" i="4"/>
  <c r="L13" i="4"/>
  <c r="K13" i="4"/>
  <c r="I13" i="4"/>
  <c r="H13" i="4"/>
  <c r="F13" i="4"/>
  <c r="E13" i="4"/>
  <c r="C13" i="4"/>
  <c r="B13" i="4"/>
  <c r="BT12" i="4"/>
  <c r="BS12" i="4"/>
  <c r="BR12" i="4"/>
  <c r="BQ12" i="4"/>
  <c r="BP12" i="4"/>
  <c r="BN12" i="4"/>
  <c r="BM12" i="4"/>
  <c r="BL12" i="4"/>
  <c r="BK12" i="4"/>
  <c r="BJ12" i="4"/>
  <c r="BH12" i="4"/>
  <c r="BG12" i="4"/>
  <c r="BE12" i="4"/>
  <c r="BD12" i="4"/>
  <c r="BB12" i="4"/>
  <c r="BA12" i="4"/>
  <c r="AY12" i="4"/>
  <c r="AX12" i="4"/>
  <c r="AV12" i="4"/>
  <c r="AU12" i="4"/>
  <c r="AS12" i="4"/>
  <c r="AR12" i="4"/>
  <c r="AP12" i="4"/>
  <c r="AO12" i="4"/>
  <c r="AM12" i="4"/>
  <c r="AL12" i="4"/>
  <c r="AJ12" i="4"/>
  <c r="AI12" i="4"/>
  <c r="AG12" i="4"/>
  <c r="AF12" i="4"/>
  <c r="AD12" i="4"/>
  <c r="AC12" i="4"/>
  <c r="AA12" i="4"/>
  <c r="Z12" i="4"/>
  <c r="X12" i="4"/>
  <c r="W12" i="4"/>
  <c r="U12" i="4"/>
  <c r="T12" i="4"/>
  <c r="R12" i="4"/>
  <c r="Q12" i="4"/>
  <c r="O12" i="4"/>
  <c r="N12" i="4"/>
  <c r="L12" i="4"/>
  <c r="K12" i="4"/>
  <c r="I12" i="4"/>
  <c r="H12" i="4"/>
  <c r="F12" i="4"/>
  <c r="E12" i="4"/>
  <c r="C12" i="4"/>
  <c r="B12" i="4"/>
  <c r="BT11" i="4"/>
  <c r="AJ20" i="4" s="1"/>
  <c r="BS11" i="4"/>
  <c r="AJ18" i="4" s="1"/>
  <c r="BR11" i="4"/>
  <c r="BQ11" i="4"/>
  <c r="AI20" i="4" s="1"/>
  <c r="AK20" i="4" s="1"/>
  <c r="BP11" i="4"/>
  <c r="AI18" i="4" s="1"/>
  <c r="BN11" i="4"/>
  <c r="AG20" i="4" s="1"/>
  <c r="BM11" i="4"/>
  <c r="AG18" i="4" s="1"/>
  <c r="BL11" i="4"/>
  <c r="BK11" i="4"/>
  <c r="AF20" i="4" s="1"/>
  <c r="AH20" i="4" s="1"/>
  <c r="BJ11" i="4"/>
  <c r="AF18" i="4" s="1"/>
  <c r="AH18" i="4" s="1"/>
  <c r="BH11" i="4"/>
  <c r="AD20" i="4" s="1"/>
  <c r="BG11" i="4"/>
  <c r="AD18" i="4" s="1"/>
  <c r="BE11" i="4"/>
  <c r="AC20" i="4" s="1"/>
  <c r="BD11" i="4"/>
  <c r="AC18" i="4" s="1"/>
  <c r="BB11" i="4"/>
  <c r="AA20" i="4" s="1"/>
  <c r="BA11" i="4"/>
  <c r="AA18" i="4" s="1"/>
  <c r="AY11" i="4"/>
  <c r="Z20" i="4" s="1"/>
  <c r="AB20" i="4" s="1"/>
  <c r="AX11" i="4"/>
  <c r="Z18" i="4" s="1"/>
  <c r="AB18" i="4" s="1"/>
  <c r="AV11" i="4"/>
  <c r="X20" i="4" s="1"/>
  <c r="AU11" i="4"/>
  <c r="X18" i="4" s="1"/>
  <c r="AS11" i="4"/>
  <c r="W20" i="4" s="1"/>
  <c r="AR11" i="4"/>
  <c r="W18" i="4" s="1"/>
  <c r="Y18" i="4" s="1"/>
  <c r="AP11" i="4"/>
  <c r="U20" i="4" s="1"/>
  <c r="AO11" i="4"/>
  <c r="U18" i="4" s="1"/>
  <c r="AM11" i="4"/>
  <c r="T20" i="4" s="1"/>
  <c r="V20" i="4" s="1"/>
  <c r="AL11" i="4"/>
  <c r="T18" i="4" s="1"/>
  <c r="V18" i="4" s="1"/>
  <c r="AJ11" i="4"/>
  <c r="R20" i="4" s="1"/>
  <c r="AI11" i="4"/>
  <c r="R18" i="4" s="1"/>
  <c r="AG11" i="4"/>
  <c r="Q20" i="4" s="1"/>
  <c r="AF11" i="4"/>
  <c r="Q18" i="4" s="1"/>
  <c r="S18" i="4" s="1"/>
  <c r="AD11" i="4"/>
  <c r="O20" i="4" s="1"/>
  <c r="AC11" i="4"/>
  <c r="O18" i="4" s="1"/>
  <c r="AA11" i="4"/>
  <c r="N20" i="4" s="1"/>
  <c r="P20" i="4" s="1"/>
  <c r="Z11" i="4"/>
  <c r="N18" i="4" s="1"/>
  <c r="P18" i="4" s="1"/>
  <c r="X11" i="4"/>
  <c r="L20" i="4" s="1"/>
  <c r="W11" i="4"/>
  <c r="L18" i="4" s="1"/>
  <c r="U11" i="4"/>
  <c r="K20" i="4" s="1"/>
  <c r="T11" i="4"/>
  <c r="K18" i="4" s="1"/>
  <c r="M18" i="4" s="1"/>
  <c r="R11" i="4"/>
  <c r="I20" i="4" s="1"/>
  <c r="Q11" i="4"/>
  <c r="I18" i="4" s="1"/>
  <c r="O11" i="4"/>
  <c r="H20" i="4" s="1"/>
  <c r="J20" i="4" s="1"/>
  <c r="N11" i="4"/>
  <c r="H18" i="4" s="1"/>
  <c r="J18" i="4" s="1"/>
  <c r="L11" i="4"/>
  <c r="F20" i="4" s="1"/>
  <c r="K11" i="4"/>
  <c r="F18" i="4" s="1"/>
  <c r="I11" i="4"/>
  <c r="E20" i="4" s="1"/>
  <c r="H11" i="4"/>
  <c r="E18" i="4" s="1"/>
  <c r="G18" i="4" s="1"/>
  <c r="F11" i="4"/>
  <c r="C20" i="4" s="1"/>
  <c r="E11" i="4"/>
  <c r="C18" i="4" s="1"/>
  <c r="C11" i="4"/>
  <c r="B20" i="4" s="1"/>
  <c r="D20" i="4" s="1"/>
  <c r="B11" i="4"/>
  <c r="B18" i="4" s="1"/>
  <c r="D18" i="4" s="1"/>
  <c r="BT10" i="4"/>
  <c r="AJ19" i="4" s="1"/>
  <c r="BS10" i="4"/>
  <c r="AJ17" i="4" s="1"/>
  <c r="BR10" i="4"/>
  <c r="BQ10" i="4"/>
  <c r="AI19" i="4" s="1"/>
  <c r="BP10" i="4"/>
  <c r="AI17" i="4" s="1"/>
  <c r="BN10" i="4"/>
  <c r="AG19" i="4" s="1"/>
  <c r="BM10" i="4"/>
  <c r="AG17" i="4" s="1"/>
  <c r="BL10" i="4"/>
  <c r="BK10" i="4"/>
  <c r="AF19" i="4" s="1"/>
  <c r="AH19" i="4" s="1"/>
  <c r="B58" i="4" s="1"/>
  <c r="BJ10" i="4"/>
  <c r="AF17" i="4" s="1"/>
  <c r="BH10" i="4"/>
  <c r="AD19" i="4" s="1"/>
  <c r="BG10" i="4"/>
  <c r="AD17" i="4" s="1"/>
  <c r="U26" i="4" s="1"/>
  <c r="BE10" i="4"/>
  <c r="AC19" i="4" s="1"/>
  <c r="BD10" i="4"/>
  <c r="AC17" i="4" s="1"/>
  <c r="BB10" i="4"/>
  <c r="AA19" i="4" s="1"/>
  <c r="BA10" i="4"/>
  <c r="AA17" i="4" s="1"/>
  <c r="S26" i="4" s="1"/>
  <c r="AY10" i="4"/>
  <c r="Z19" i="4" s="1"/>
  <c r="AB19" i="4" s="1"/>
  <c r="B56" i="4" s="1"/>
  <c r="AX10" i="4"/>
  <c r="Z17" i="4" s="1"/>
  <c r="AV10" i="4"/>
  <c r="X19" i="4" s="1"/>
  <c r="AU10" i="4"/>
  <c r="X17" i="4" s="1"/>
  <c r="Q26" i="4" s="1"/>
  <c r="AS10" i="4"/>
  <c r="W19" i="4" s="1"/>
  <c r="AR10" i="4"/>
  <c r="W17" i="4" s="1"/>
  <c r="AP10" i="4"/>
  <c r="U19" i="4" s="1"/>
  <c r="AO10" i="4"/>
  <c r="U17" i="4" s="1"/>
  <c r="O26" i="4" s="1"/>
  <c r="AM10" i="4"/>
  <c r="T19" i="4" s="1"/>
  <c r="V19" i="4" s="1"/>
  <c r="B54" i="4" s="1"/>
  <c r="AL10" i="4"/>
  <c r="T17" i="4" s="1"/>
  <c r="AJ10" i="4"/>
  <c r="R19" i="4" s="1"/>
  <c r="AI10" i="4"/>
  <c r="R17" i="4" s="1"/>
  <c r="M26" i="4" s="1"/>
  <c r="AG10" i="4"/>
  <c r="Q19" i="4" s="1"/>
  <c r="AF10" i="4"/>
  <c r="Q17" i="4" s="1"/>
  <c r="AD10" i="4"/>
  <c r="O19" i="4" s="1"/>
  <c r="AC10" i="4"/>
  <c r="O17" i="4" s="1"/>
  <c r="K26" i="4" s="1"/>
  <c r="AA10" i="4"/>
  <c r="N19" i="4" s="1"/>
  <c r="P19" i="4" s="1"/>
  <c r="B52" i="4" s="1"/>
  <c r="Z10" i="4"/>
  <c r="N17" i="4" s="1"/>
  <c r="X10" i="4"/>
  <c r="L19" i="4" s="1"/>
  <c r="W10" i="4"/>
  <c r="L17" i="4" s="1"/>
  <c r="I26" i="4" s="1"/>
  <c r="U10" i="4"/>
  <c r="K19" i="4" s="1"/>
  <c r="T10" i="4"/>
  <c r="K17" i="4" s="1"/>
  <c r="R10" i="4"/>
  <c r="I19" i="4" s="1"/>
  <c r="Q10" i="4"/>
  <c r="I17" i="4" s="1"/>
  <c r="G26" i="4" s="1"/>
  <c r="O10" i="4"/>
  <c r="H19" i="4" s="1"/>
  <c r="J19" i="4" s="1"/>
  <c r="B50" i="4" s="1"/>
  <c r="N10" i="4"/>
  <c r="H17" i="4" s="1"/>
  <c r="L10" i="4"/>
  <c r="F19" i="4" s="1"/>
  <c r="K10" i="4"/>
  <c r="F17" i="4" s="1"/>
  <c r="E26" i="4" s="1"/>
  <c r="I10" i="4"/>
  <c r="E19" i="4" s="1"/>
  <c r="H10" i="4"/>
  <c r="E17" i="4" s="1"/>
  <c r="F10" i="4"/>
  <c r="C19" i="4" s="1"/>
  <c r="E10" i="4"/>
  <c r="C17" i="4" s="1"/>
  <c r="C26" i="4" s="1"/>
  <c r="C10" i="4"/>
  <c r="B19" i="4" s="1"/>
  <c r="D19" i="4" s="1"/>
  <c r="B48" i="4" s="1"/>
  <c r="B10" i="4"/>
  <c r="B17" i="4" s="1"/>
  <c r="BI9" i="4"/>
  <c r="BC9" i="4"/>
  <c r="AZ9" i="4"/>
  <c r="AW9" i="4"/>
  <c r="AT9" i="4"/>
  <c r="AQ9" i="4"/>
  <c r="AN9" i="4"/>
  <c r="AK9" i="4"/>
  <c r="AH9" i="4"/>
  <c r="AE9" i="4"/>
  <c r="AB9" i="4"/>
  <c r="Y9" i="4"/>
  <c r="V9" i="4"/>
  <c r="S9" i="4"/>
  <c r="P9" i="4"/>
  <c r="M9" i="4"/>
  <c r="J9" i="4"/>
  <c r="G9" i="4"/>
  <c r="BI8" i="4"/>
  <c r="BC8" i="4"/>
  <c r="AZ8" i="4"/>
  <c r="AW8" i="4"/>
  <c r="AT8" i="4"/>
  <c r="AQ8" i="4"/>
  <c r="AN8" i="4"/>
  <c r="AK8" i="4"/>
  <c r="AH8" i="4"/>
  <c r="AE8" i="4"/>
  <c r="AB8" i="4"/>
  <c r="Y8" i="4"/>
  <c r="V8" i="4"/>
  <c r="S8" i="4"/>
  <c r="P8" i="4"/>
  <c r="M8" i="4"/>
  <c r="J8" i="4"/>
  <c r="G8" i="4"/>
  <c r="D8" i="4"/>
  <c r="BU7" i="4"/>
  <c r="BO7" i="4"/>
  <c r="BO10" i="4" s="1"/>
  <c r="AG21" i="4" s="1"/>
  <c r="BI7" i="4"/>
  <c r="BC7" i="4"/>
  <c r="AZ7" i="4"/>
  <c r="AW7" i="4"/>
  <c r="AT7" i="4"/>
  <c r="AN7" i="4"/>
  <c r="AK7" i="4"/>
  <c r="AE7" i="4"/>
  <c r="AB7" i="4"/>
  <c r="Y7" i="4"/>
  <c r="V7" i="4"/>
  <c r="S7" i="4"/>
  <c r="P7" i="4"/>
  <c r="M7" i="4"/>
  <c r="J7" i="4"/>
  <c r="G7" i="4"/>
  <c r="D7" i="4"/>
  <c r="BU6" i="4"/>
  <c r="BU13" i="4" s="1"/>
  <c r="BO6" i="4"/>
  <c r="BI6" i="4"/>
  <c r="BC6" i="4"/>
  <c r="AZ6" i="4"/>
  <c r="AW6" i="4"/>
  <c r="AT6" i="4"/>
  <c r="AQ6" i="4"/>
  <c r="AN6" i="4"/>
  <c r="AK6" i="4"/>
  <c r="AH6" i="4"/>
  <c r="AE6" i="4"/>
  <c r="AB6" i="4"/>
  <c r="Y6" i="4"/>
  <c r="V6" i="4"/>
  <c r="S6" i="4"/>
  <c r="P6" i="4"/>
  <c r="M6" i="4"/>
  <c r="J6" i="4"/>
  <c r="G6" i="4"/>
  <c r="D6" i="4"/>
  <c r="BI5" i="4"/>
  <c r="BC5" i="4"/>
  <c r="AZ5" i="4"/>
  <c r="AW5" i="4"/>
  <c r="AW11" i="4" s="1"/>
  <c r="X22" i="4" s="1"/>
  <c r="AT5" i="4"/>
  <c r="AQ5" i="4"/>
  <c r="AN5" i="4"/>
  <c r="AK5" i="4"/>
  <c r="AH5" i="4"/>
  <c r="AE5" i="4"/>
  <c r="AB5" i="4"/>
  <c r="Y5" i="4"/>
  <c r="Y11" i="4" s="1"/>
  <c r="L22" i="4" s="1"/>
  <c r="V5" i="4"/>
  <c r="S5" i="4"/>
  <c r="P5" i="4"/>
  <c r="M5" i="4"/>
  <c r="J5" i="4"/>
  <c r="G5" i="4"/>
  <c r="D5" i="4"/>
  <c r="BO4" i="4"/>
  <c r="BI4" i="4"/>
  <c r="BF4" i="4"/>
  <c r="BC4" i="4"/>
  <c r="AZ4" i="4"/>
  <c r="AW4" i="4"/>
  <c r="AT4" i="4"/>
  <c r="AQ4" i="4"/>
  <c r="AN4" i="4"/>
  <c r="AN10" i="4" s="1"/>
  <c r="T21" i="4" s="1"/>
  <c r="AK4" i="4"/>
  <c r="AH4" i="4"/>
  <c r="AE4" i="4"/>
  <c r="AB4" i="4"/>
  <c r="Y4" i="4"/>
  <c r="V4" i="4"/>
  <c r="S4" i="4"/>
  <c r="P4" i="4"/>
  <c r="P10" i="4" s="1"/>
  <c r="H21" i="4" s="1"/>
  <c r="M4" i="4"/>
  <c r="J4" i="4"/>
  <c r="G4" i="4"/>
  <c r="BO3" i="4"/>
  <c r="BO13" i="4" s="1"/>
  <c r="BI3" i="4"/>
  <c r="BF3" i="4"/>
  <c r="BF13" i="4" s="1"/>
  <c r="BC3" i="4"/>
  <c r="AZ3" i="4"/>
  <c r="AW3" i="4"/>
  <c r="AT3" i="4"/>
  <c r="AQ3" i="4"/>
  <c r="AN3" i="4"/>
  <c r="AK3" i="4"/>
  <c r="AH3" i="4"/>
  <c r="AE3" i="4"/>
  <c r="AB3" i="4"/>
  <c r="Y3" i="4"/>
  <c r="V3" i="4"/>
  <c r="S3" i="4"/>
  <c r="P3" i="4"/>
  <c r="M3" i="4"/>
  <c r="J3" i="4"/>
  <c r="G3" i="4"/>
  <c r="D3" i="4"/>
  <c r="D13" i="4" s="1"/>
  <c r="BI2" i="4"/>
  <c r="BI13" i="4" s="1"/>
  <c r="BC2" i="4"/>
  <c r="BC13" i="4" s="1"/>
  <c r="AZ2" i="4"/>
  <c r="AZ13" i="4" s="1"/>
  <c r="AW2" i="4"/>
  <c r="AW13" i="4" s="1"/>
  <c r="AT2" i="4"/>
  <c r="AT13" i="4" s="1"/>
  <c r="AQ2" i="4"/>
  <c r="AQ13" i="4" s="1"/>
  <c r="AN2" i="4"/>
  <c r="AN13" i="4" s="1"/>
  <c r="AK2" i="4"/>
  <c r="AK13" i="4" s="1"/>
  <c r="AH2" i="4"/>
  <c r="AH13" i="4" s="1"/>
  <c r="AE2" i="4"/>
  <c r="AE13" i="4" s="1"/>
  <c r="AB2" i="4"/>
  <c r="AB13" i="4" s="1"/>
  <c r="Y2" i="4"/>
  <c r="Y13" i="4" s="1"/>
  <c r="V2" i="4"/>
  <c r="V13" i="4" s="1"/>
  <c r="S2" i="4"/>
  <c r="S13" i="4" s="1"/>
  <c r="P2" i="4"/>
  <c r="P13" i="4" s="1"/>
  <c r="M2" i="4"/>
  <c r="M13" i="4" s="1"/>
  <c r="J2" i="4"/>
  <c r="J13" i="4" s="1"/>
  <c r="G2" i="4"/>
  <c r="G13" i="4" s="1"/>
  <c r="B83" i="5" l="1"/>
  <c r="AB16" i="5"/>
  <c r="B53" i="5" s="1"/>
  <c r="G17" i="5"/>
  <c r="S15" i="5"/>
  <c r="AH14" i="5"/>
  <c r="B40" i="5" s="1"/>
  <c r="G14" i="5"/>
  <c r="B31" i="5" s="1"/>
  <c r="D23" i="5"/>
  <c r="M17" i="5"/>
  <c r="S17" i="5"/>
  <c r="Y15" i="5"/>
  <c r="M14" i="5"/>
  <c r="B33" i="5" s="1"/>
  <c r="H23" i="5"/>
  <c r="L23" i="5"/>
  <c r="S14" i="5"/>
  <c r="B35" i="5" s="1"/>
  <c r="AE14" i="5"/>
  <c r="B39" i="5" s="1"/>
  <c r="T23" i="5"/>
  <c r="AE18" i="5"/>
  <c r="B70" i="5" s="1"/>
  <c r="J15" i="5"/>
  <c r="Y16" i="5"/>
  <c r="B52" i="5" s="1"/>
  <c r="AE16" i="5"/>
  <c r="B54" i="5" s="1"/>
  <c r="P15" i="5"/>
  <c r="AK17" i="5"/>
  <c r="V15" i="5"/>
  <c r="B23" i="5"/>
  <c r="D14" i="5"/>
  <c r="B30" i="5" s="1"/>
  <c r="AK14" i="5"/>
  <c r="P17" i="5"/>
  <c r="AB15" i="5"/>
  <c r="J14" i="5"/>
  <c r="B32" i="5" s="1"/>
  <c r="P14" i="5"/>
  <c r="B34" i="5" s="1"/>
  <c r="J23" i="5"/>
  <c r="V14" i="5"/>
  <c r="B36" i="5" s="1"/>
  <c r="N23" i="5"/>
  <c r="B79" i="5"/>
  <c r="R23" i="5"/>
  <c r="AB14" i="5"/>
  <c r="B38" i="5" s="1"/>
  <c r="F23" i="5"/>
  <c r="Y10" i="5"/>
  <c r="AW10" i="5"/>
  <c r="Y14" i="5"/>
  <c r="B37" i="5" s="1"/>
  <c r="J7" i="5"/>
  <c r="E18" i="5" s="1"/>
  <c r="AH7" i="5"/>
  <c r="Q18" i="5" s="1"/>
  <c r="J8" i="5"/>
  <c r="E19" i="5" s="1"/>
  <c r="G19" i="5" s="1"/>
  <c r="AH8" i="5"/>
  <c r="Q19" i="5" s="1"/>
  <c r="S19" i="5" s="1"/>
  <c r="J9" i="5"/>
  <c r="AH9" i="5"/>
  <c r="B86" i="5"/>
  <c r="Y7" i="5"/>
  <c r="L18" i="5" s="1"/>
  <c r="C80" i="5" s="1"/>
  <c r="Y8" i="5"/>
  <c r="L19" i="5" s="1"/>
  <c r="AW8" i="5"/>
  <c r="X19" i="5" s="1"/>
  <c r="AW9" i="5"/>
  <c r="S7" i="5"/>
  <c r="I18" i="5" s="1"/>
  <c r="C79" i="5" s="1"/>
  <c r="AQ7" i="5"/>
  <c r="U18" i="5" s="1"/>
  <c r="C83" i="5" s="1"/>
  <c r="BO7" i="5"/>
  <c r="AG18" i="5" s="1"/>
  <c r="S8" i="5"/>
  <c r="I19" i="5" s="1"/>
  <c r="J19" i="5" s="1"/>
  <c r="AQ8" i="5"/>
  <c r="U19" i="5" s="1"/>
  <c r="V19" i="5" s="1"/>
  <c r="BO8" i="5"/>
  <c r="AG19" i="5" s="1"/>
  <c r="AH19" i="5" s="1"/>
  <c r="S9" i="5"/>
  <c r="AQ9" i="5"/>
  <c r="BO9" i="5"/>
  <c r="D7" i="5"/>
  <c r="B18" i="5" s="1"/>
  <c r="AB7" i="5"/>
  <c r="N18" i="5" s="1"/>
  <c r="AZ7" i="5"/>
  <c r="Z18" i="5" s="1"/>
  <c r="D8" i="5"/>
  <c r="B19" i="5" s="1"/>
  <c r="AB8" i="5"/>
  <c r="N19" i="5" s="1"/>
  <c r="AZ8" i="5"/>
  <c r="Z19" i="5" s="1"/>
  <c r="D9" i="5"/>
  <c r="AB9" i="5"/>
  <c r="AZ9" i="5"/>
  <c r="M7" i="5"/>
  <c r="F18" i="5" s="1"/>
  <c r="C78" i="5" s="1"/>
  <c r="AK7" i="5"/>
  <c r="R18" i="5" s="1"/>
  <c r="C82" i="5" s="1"/>
  <c r="BI7" i="5"/>
  <c r="AD18" i="5" s="1"/>
  <c r="C86" i="5" s="1"/>
  <c r="M8" i="5"/>
  <c r="F19" i="5" s="1"/>
  <c r="AK8" i="5"/>
  <c r="R19" i="5" s="1"/>
  <c r="BI8" i="5"/>
  <c r="AD19" i="5" s="1"/>
  <c r="AE19" i="5" s="1"/>
  <c r="M9" i="5"/>
  <c r="AK9" i="5"/>
  <c r="BI9" i="5"/>
  <c r="V7" i="5"/>
  <c r="K18" i="5" s="1"/>
  <c r="AT7" i="5"/>
  <c r="W18" i="5" s="1"/>
  <c r="V8" i="5"/>
  <c r="K19" i="5" s="1"/>
  <c r="M19" i="5" s="1"/>
  <c r="AT8" i="5"/>
  <c r="W19" i="5" s="1"/>
  <c r="Y19" i="5" s="1"/>
  <c r="V9" i="5"/>
  <c r="AT9" i="5"/>
  <c r="G7" i="5"/>
  <c r="C18" i="5" s="1"/>
  <c r="C77" i="5" s="1"/>
  <c r="AE7" i="5"/>
  <c r="O18" i="5" s="1"/>
  <c r="C81" i="5" s="1"/>
  <c r="BC7" i="5"/>
  <c r="AA18" i="5" s="1"/>
  <c r="C85" i="5" s="1"/>
  <c r="G8" i="5"/>
  <c r="C19" i="5" s="1"/>
  <c r="AE8" i="5"/>
  <c r="O19" i="5" s="1"/>
  <c r="BC8" i="5"/>
  <c r="AA19" i="5" s="1"/>
  <c r="G9" i="5"/>
  <c r="AE9" i="5"/>
  <c r="BC9" i="5"/>
  <c r="D26" i="4"/>
  <c r="G17" i="4"/>
  <c r="B34" i="4" s="1"/>
  <c r="M17" i="4"/>
  <c r="B36" i="4" s="1"/>
  <c r="H26" i="4"/>
  <c r="L26" i="4"/>
  <c r="S17" i="4"/>
  <c r="B38" i="4" s="1"/>
  <c r="P26" i="4"/>
  <c r="Y17" i="4"/>
  <c r="B40" i="4" s="1"/>
  <c r="T26" i="4"/>
  <c r="AE17" i="4"/>
  <c r="B42" i="4" s="1"/>
  <c r="G19" i="4"/>
  <c r="B49" i="4" s="1"/>
  <c r="M19" i="4"/>
  <c r="B51" i="4" s="1"/>
  <c r="S19" i="4"/>
  <c r="B53" i="4" s="1"/>
  <c r="Y19" i="4"/>
  <c r="B55" i="4" s="1"/>
  <c r="AE19" i="4"/>
  <c r="B57" i="4" s="1"/>
  <c r="AK17" i="4"/>
  <c r="AK19" i="4"/>
  <c r="AE18" i="4"/>
  <c r="C90" i="4"/>
  <c r="AH21" i="4"/>
  <c r="B74" i="4" s="1"/>
  <c r="B86" i="4"/>
  <c r="V21" i="4"/>
  <c r="B70" i="4" s="1"/>
  <c r="G20" i="4"/>
  <c r="M20" i="4"/>
  <c r="S20" i="4"/>
  <c r="Y20" i="4"/>
  <c r="AE20" i="4"/>
  <c r="AK18" i="4"/>
  <c r="B82" i="4"/>
  <c r="J21" i="4"/>
  <c r="B66" i="4" s="1"/>
  <c r="B26" i="4"/>
  <c r="D17" i="4"/>
  <c r="B33" i="4" s="1"/>
  <c r="F26" i="4"/>
  <c r="J17" i="4"/>
  <c r="B35" i="4" s="1"/>
  <c r="P17" i="4"/>
  <c r="B37" i="4" s="1"/>
  <c r="J26" i="4"/>
  <c r="V17" i="4"/>
  <c r="B39" i="4" s="1"/>
  <c r="N26" i="4"/>
  <c r="R26" i="4"/>
  <c r="AB17" i="4"/>
  <c r="B41" i="4" s="1"/>
  <c r="AH17" i="4"/>
  <c r="B43" i="4" s="1"/>
  <c r="Y10" i="4"/>
  <c r="L21" i="4" s="1"/>
  <c r="C83" i="4" s="1"/>
  <c r="AW10" i="4"/>
  <c r="X21" i="4" s="1"/>
  <c r="C87" i="4" s="1"/>
  <c r="BU10" i="4"/>
  <c r="AJ21" i="4" s="1"/>
  <c r="AK21" i="4" s="1"/>
  <c r="BU11" i="4"/>
  <c r="AJ22" i="4" s="1"/>
  <c r="AK22" i="4" s="1"/>
  <c r="Y12" i="4"/>
  <c r="AW12" i="4"/>
  <c r="BU12" i="4"/>
  <c r="J10" i="4"/>
  <c r="E21" i="4" s="1"/>
  <c r="AH10" i="4"/>
  <c r="Q21" i="4" s="1"/>
  <c r="BF10" i="4"/>
  <c r="AC21" i="4" s="1"/>
  <c r="J11" i="4"/>
  <c r="E22" i="4" s="1"/>
  <c r="AH11" i="4"/>
  <c r="Q22" i="4" s="1"/>
  <c r="BF11" i="4"/>
  <c r="AC22" i="4" s="1"/>
  <c r="J12" i="4"/>
  <c r="AH12" i="4"/>
  <c r="BF12" i="4"/>
  <c r="S10" i="4"/>
  <c r="I21" i="4" s="1"/>
  <c r="C82" i="4" s="1"/>
  <c r="AQ10" i="4"/>
  <c r="U21" i="4" s="1"/>
  <c r="C86" i="4" s="1"/>
  <c r="S11" i="4"/>
  <c r="I22" i="4" s="1"/>
  <c r="AQ11" i="4"/>
  <c r="U22" i="4" s="1"/>
  <c r="BO11" i="4"/>
  <c r="AG22" i="4" s="1"/>
  <c r="AH22" i="4" s="1"/>
  <c r="S12" i="4"/>
  <c r="AQ12" i="4"/>
  <c r="BO12" i="4"/>
  <c r="D10" i="4"/>
  <c r="B21" i="4" s="1"/>
  <c r="AB10" i="4"/>
  <c r="N21" i="4" s="1"/>
  <c r="AZ10" i="4"/>
  <c r="Z21" i="4" s="1"/>
  <c r="D11" i="4"/>
  <c r="B22" i="4" s="1"/>
  <c r="D22" i="4" s="1"/>
  <c r="AB11" i="4"/>
  <c r="N22" i="4" s="1"/>
  <c r="AZ11" i="4"/>
  <c r="Z22" i="4" s="1"/>
  <c r="D12" i="4"/>
  <c r="AB12" i="4"/>
  <c r="AZ12" i="4"/>
  <c r="M10" i="4"/>
  <c r="F21" i="4" s="1"/>
  <c r="C81" i="4" s="1"/>
  <c r="AK10" i="4"/>
  <c r="R21" i="4" s="1"/>
  <c r="C85" i="4" s="1"/>
  <c r="BI10" i="4"/>
  <c r="AD21" i="4" s="1"/>
  <c r="C89" i="4" s="1"/>
  <c r="M11" i="4"/>
  <c r="F22" i="4" s="1"/>
  <c r="AK11" i="4"/>
  <c r="R22" i="4" s="1"/>
  <c r="BI11" i="4"/>
  <c r="AD22" i="4" s="1"/>
  <c r="M12" i="4"/>
  <c r="AK12" i="4"/>
  <c r="BI12" i="4"/>
  <c r="V10" i="4"/>
  <c r="K21" i="4" s="1"/>
  <c r="AT10" i="4"/>
  <c r="W21" i="4" s="1"/>
  <c r="V11" i="4"/>
  <c r="K22" i="4" s="1"/>
  <c r="M22" i="4" s="1"/>
  <c r="AT11" i="4"/>
  <c r="W22" i="4" s="1"/>
  <c r="Y22" i="4" s="1"/>
  <c r="V12" i="4"/>
  <c r="AT12" i="4"/>
  <c r="G10" i="4"/>
  <c r="C21" i="4" s="1"/>
  <c r="C80" i="4" s="1"/>
  <c r="AE10" i="4"/>
  <c r="O21" i="4" s="1"/>
  <c r="C84" i="4" s="1"/>
  <c r="BC10" i="4"/>
  <c r="AA21" i="4" s="1"/>
  <c r="C88" i="4" s="1"/>
  <c r="G11" i="4"/>
  <c r="C22" i="4" s="1"/>
  <c r="AE11" i="4"/>
  <c r="O22" i="4" s="1"/>
  <c r="BC11" i="4"/>
  <c r="AA22" i="4" s="1"/>
  <c r="G12" i="4"/>
  <c r="AE12" i="4"/>
  <c r="BC12" i="4"/>
  <c r="P11" i="4"/>
  <c r="H22" i="4" s="1"/>
  <c r="J22" i="4" s="1"/>
  <c r="AN11" i="4"/>
  <c r="T22" i="4" s="1"/>
  <c r="V22" i="4" s="1"/>
  <c r="P12" i="4"/>
  <c r="AN12" i="4"/>
  <c r="B77" i="5" l="1"/>
  <c r="D18" i="5"/>
  <c r="B61" i="5" s="1"/>
  <c r="AB19" i="5"/>
  <c r="B82" i="5"/>
  <c r="S18" i="5"/>
  <c r="B66" i="5" s="1"/>
  <c r="J18" i="5"/>
  <c r="B63" i="5" s="1"/>
  <c r="D19" i="5"/>
  <c r="V18" i="5"/>
  <c r="B67" i="5" s="1"/>
  <c r="P19" i="5"/>
  <c r="G18" i="5"/>
  <c r="B62" i="5" s="1"/>
  <c r="B78" i="5"/>
  <c r="B80" i="5"/>
  <c r="M18" i="5"/>
  <c r="B64" i="5" s="1"/>
  <c r="AB18" i="5"/>
  <c r="B69" i="5" s="1"/>
  <c r="B85" i="5"/>
  <c r="B84" i="5"/>
  <c r="Y18" i="5"/>
  <c r="B68" i="5" s="1"/>
  <c r="P18" i="5"/>
  <c r="B65" i="5" s="1"/>
  <c r="B81" i="5"/>
  <c r="C87" i="5"/>
  <c r="AH18" i="5"/>
  <c r="B71" i="5" s="1"/>
  <c r="AB22" i="4"/>
  <c r="S22" i="4"/>
  <c r="G22" i="4"/>
  <c r="M21" i="4"/>
  <c r="B67" i="4" s="1"/>
  <c r="B83" i="4"/>
  <c r="B88" i="4"/>
  <c r="AB21" i="4"/>
  <c r="B72" i="4" s="1"/>
  <c r="P21" i="4"/>
  <c r="B68" i="4" s="1"/>
  <c r="B84" i="4"/>
  <c r="AE21" i="4"/>
  <c r="B73" i="4" s="1"/>
  <c r="B89" i="4"/>
  <c r="AE22" i="4"/>
  <c r="D21" i="4"/>
  <c r="B64" i="4" s="1"/>
  <c r="B80" i="4"/>
  <c r="B85" i="4"/>
  <c r="S21" i="4"/>
  <c r="B69" i="4" s="1"/>
  <c r="P22" i="4"/>
  <c r="B87" i="4"/>
  <c r="Y21" i="4"/>
  <c r="B71" i="4" s="1"/>
  <c r="G21" i="4"/>
  <c r="B65" i="4" s="1"/>
  <c r="B81" i="4"/>
</calcChain>
</file>

<file path=xl/sharedStrings.xml><?xml version="1.0" encoding="utf-8"?>
<sst xmlns="http://schemas.openxmlformats.org/spreadsheetml/2006/main" count="786" uniqueCount="173">
  <si>
    <t>Klass</t>
  </si>
  <si>
    <t>Segrare medel</t>
  </si>
  <si>
    <t>Segrare kortast</t>
  </si>
  <si>
    <t>Segrare längst</t>
  </si>
  <si>
    <t>D35</t>
  </si>
  <si>
    <t>H35</t>
  </si>
  <si>
    <t>D40</t>
  </si>
  <si>
    <t>H40</t>
  </si>
  <si>
    <t>D45</t>
  </si>
  <si>
    <t>H45</t>
  </si>
  <si>
    <t>D50</t>
  </si>
  <si>
    <t>H50</t>
  </si>
  <si>
    <t>D55</t>
  </si>
  <si>
    <t>H55</t>
  </si>
  <si>
    <t>D60</t>
  </si>
  <si>
    <t>H60</t>
  </si>
  <si>
    <t>D65</t>
  </si>
  <si>
    <t>H65</t>
  </si>
  <si>
    <t>D70</t>
  </si>
  <si>
    <t>H70</t>
  </si>
  <si>
    <t>D75</t>
  </si>
  <si>
    <t>H75</t>
  </si>
  <si>
    <t>D80</t>
  </si>
  <si>
    <t>H80</t>
  </si>
  <si>
    <t>D85</t>
  </si>
  <si>
    <t>H85</t>
  </si>
  <si>
    <t>D90</t>
  </si>
  <si>
    <t>H90</t>
  </si>
  <si>
    <t>KM-tid medel</t>
  </si>
  <si>
    <t>KM-tid kortast</t>
  </si>
  <si>
    <t>KM-tid längst</t>
  </si>
  <si>
    <t>Längd medel</t>
  </si>
  <si>
    <t>Längd kortast</t>
  </si>
  <si>
    <t>Längd längst</t>
  </si>
  <si>
    <t>Antal resultat</t>
  </si>
  <si>
    <t>Inget resultat</t>
  </si>
  <si>
    <t>Rek tid max</t>
  </si>
  <si>
    <t>Rek tid min</t>
  </si>
  <si>
    <t>2,5 km</t>
  </si>
  <si>
    <t>2,0 km</t>
  </si>
  <si>
    <t>1,5 km</t>
  </si>
  <si>
    <t>Inga resultat</t>
  </si>
  <si>
    <t>Inga tävlingar genomförda i Södermanland under 2023</t>
  </si>
  <si>
    <t>Tävling</t>
  </si>
  <si>
    <t>D35 tid</t>
  </si>
  <si>
    <t>D35 längd</t>
  </si>
  <si>
    <t>D35 km tid</t>
  </si>
  <si>
    <t>H35 tid</t>
  </si>
  <si>
    <t>H35 längd</t>
  </si>
  <si>
    <t>H35 km tid</t>
  </si>
  <si>
    <t>D40 tid</t>
  </si>
  <si>
    <t>D40 längd</t>
  </si>
  <si>
    <t>D40 km tid</t>
  </si>
  <si>
    <t>H40 tid</t>
  </si>
  <si>
    <t>H40 längd</t>
  </si>
  <si>
    <t>H40 km tid</t>
  </si>
  <si>
    <t>D45 tid</t>
  </si>
  <si>
    <t>D45 längd</t>
  </si>
  <si>
    <t>D45 km tid</t>
  </si>
  <si>
    <t>H45 tid</t>
  </si>
  <si>
    <t>H45 längd</t>
  </si>
  <si>
    <t>H45 km tid</t>
  </si>
  <si>
    <t>D50 tid</t>
  </si>
  <si>
    <t>D 50 längd</t>
  </si>
  <si>
    <t>D50 km tid</t>
  </si>
  <si>
    <t>H50 tid</t>
  </si>
  <si>
    <t>H50 längd</t>
  </si>
  <si>
    <t>H50 km tid</t>
  </si>
  <si>
    <t>D55 tid</t>
  </si>
  <si>
    <t>D55 längd</t>
  </si>
  <si>
    <t>D55 km tid</t>
  </si>
  <si>
    <t>H55 tid</t>
  </si>
  <si>
    <t>H55 längd</t>
  </si>
  <si>
    <t>H55 km tid</t>
  </si>
  <si>
    <t>D60 tid</t>
  </si>
  <si>
    <t>D60 längd</t>
  </si>
  <si>
    <t>D60 km tid</t>
  </si>
  <si>
    <t>H60 tid</t>
  </si>
  <si>
    <t>H60 längd</t>
  </si>
  <si>
    <t>H60 km tid</t>
  </si>
  <si>
    <t>D65 tid</t>
  </si>
  <si>
    <t>D65 längd</t>
  </si>
  <si>
    <t>D 65 km tid</t>
  </si>
  <si>
    <t>H65 tid</t>
  </si>
  <si>
    <t>H65 längd</t>
  </si>
  <si>
    <t>H65 km tid</t>
  </si>
  <si>
    <t>D70 tid</t>
  </si>
  <si>
    <t>D70 längd</t>
  </si>
  <si>
    <t>D70 km tid</t>
  </si>
  <si>
    <t>H70 tid</t>
  </si>
  <si>
    <t>H70 längd</t>
  </si>
  <si>
    <t>H70 km tid</t>
  </si>
  <si>
    <t>D75 tid</t>
  </si>
  <si>
    <t>D75 längd</t>
  </si>
  <si>
    <t>D75 km tid</t>
  </si>
  <si>
    <t>H75 tid</t>
  </si>
  <si>
    <t>H75 längd</t>
  </si>
  <si>
    <t>H75 km tid</t>
  </si>
  <si>
    <t>D80 tid</t>
  </si>
  <si>
    <t>D80 längd</t>
  </si>
  <si>
    <t>D80 km tid</t>
  </si>
  <si>
    <t>H80 tid</t>
  </si>
  <si>
    <t>H80 längd</t>
  </si>
  <si>
    <t>H80 km tid</t>
  </si>
  <si>
    <t>D85 tid</t>
  </si>
  <si>
    <t>D85 längd</t>
  </si>
  <si>
    <t>D85 km tid</t>
  </si>
  <si>
    <t>H85 tid</t>
  </si>
  <si>
    <t>H85 längd</t>
  </si>
  <si>
    <t>H85 km tid</t>
  </si>
  <si>
    <t>D90 tid</t>
  </si>
  <si>
    <t>D90 längd</t>
  </si>
  <si>
    <t>D90 km tid</t>
  </si>
  <si>
    <t>H90 tid</t>
  </si>
  <si>
    <t>H90 längd</t>
  </si>
  <si>
    <t>H90 km tid</t>
  </si>
  <si>
    <t>SNO medel</t>
  </si>
  <si>
    <t>OK Tor medel</t>
  </si>
  <si>
    <t>Ärla IF medel</t>
  </si>
  <si>
    <t>Trosabygdens OK medel</t>
  </si>
  <si>
    <t>Strängnäs Malmby medel</t>
  </si>
  <si>
    <t xml:space="preserve">Medel </t>
  </si>
  <si>
    <t>Median</t>
  </si>
  <si>
    <t>Kortast</t>
  </si>
  <si>
    <t>Längst</t>
  </si>
  <si>
    <t>Differens</t>
  </si>
  <si>
    <t>D35 diff</t>
  </si>
  <si>
    <t>D40 diff</t>
  </si>
  <si>
    <t>D45 diff</t>
  </si>
  <si>
    <t>D50 diff</t>
  </si>
  <si>
    <t>D55 diff</t>
  </si>
  <si>
    <t>D60 diff</t>
  </si>
  <si>
    <t>D65 diff</t>
  </si>
  <si>
    <t>D70 diff</t>
  </si>
  <si>
    <t>D75 diff</t>
  </si>
  <si>
    <t>D80 diff</t>
  </si>
  <si>
    <t>D85 diff</t>
  </si>
  <si>
    <t>D90 diff</t>
  </si>
  <si>
    <t>Medel tid</t>
  </si>
  <si>
    <t>Median tid</t>
  </si>
  <si>
    <t>Medel längd</t>
  </si>
  <si>
    <t>Median längd</t>
  </si>
  <si>
    <t>Medel km tid</t>
  </si>
  <si>
    <t>Median km tid</t>
  </si>
  <si>
    <t>Avvikelse</t>
  </si>
  <si>
    <t>Rekommendation</t>
  </si>
  <si>
    <t>Segrartid kvinnors andel av</t>
  </si>
  <si>
    <t>Kvinnor</t>
  </si>
  <si>
    <t>Män</t>
  </si>
  <si>
    <t>Rek min</t>
  </si>
  <si>
    <t>Rek max</t>
  </si>
  <si>
    <t>DH35</t>
  </si>
  <si>
    <t>DH40</t>
  </si>
  <si>
    <t>DH45</t>
  </si>
  <si>
    <t>DH50</t>
  </si>
  <si>
    <t>DH55</t>
  </si>
  <si>
    <t>DH60</t>
  </si>
  <si>
    <t>DH65</t>
  </si>
  <si>
    <t>DH70</t>
  </si>
  <si>
    <t>DH75</t>
  </si>
  <si>
    <t>DH80</t>
  </si>
  <si>
    <t>DH85</t>
  </si>
  <si>
    <t>Banlängd kvinnors andel av</t>
  </si>
  <si>
    <t>Kilometertid kvinnors andel av</t>
  </si>
  <si>
    <t>Kilometertid</t>
  </si>
  <si>
    <t>Rek längd</t>
  </si>
  <si>
    <t>Nyköpings OK lång</t>
  </si>
  <si>
    <t>Kjula IF lång</t>
  </si>
  <si>
    <t>OK Klemmingen lång</t>
  </si>
  <si>
    <t>OK Tor lång</t>
  </si>
  <si>
    <t>Ärla IF lång</t>
  </si>
  <si>
    <t>Eskilstuna OL lång</t>
  </si>
  <si>
    <t>Södertälje Nykvarn lång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</si>
</sst>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1" fontId="0" fillId="0" borderId="1" xfId="0" applyNumberFormat="1" applyBorder="1" applyAlignment="1">
      <alignment horizontal="right"/>
    </xf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1" fontId="4" fillId="0" borderId="7" xfId="0" applyNumberFormat="1" applyFont="1" applyBorder="1"/>
    <xf numFmtId="0" fontId="4" fillId="0" borderId="0" xfId="0" applyFont="1"/>
    <xf numFmtId="21" fontId="4" fillId="0" borderId="8" xfId="0" applyNumberFormat="1" applyFont="1" applyBorder="1"/>
    <xf numFmtId="164" fontId="4" fillId="0" borderId="7" xfId="0" applyNumberFormat="1" applyFont="1" applyBorder="1"/>
    <xf numFmtId="0" fontId="4" fillId="0" borderId="2" xfId="0" applyFont="1" applyBorder="1"/>
    <xf numFmtId="21" fontId="4" fillId="0" borderId="3" xfId="0" applyNumberFormat="1" applyFont="1" applyBorder="1"/>
    <xf numFmtId="2" fontId="4" fillId="0" borderId="4" xfId="0" applyNumberFormat="1" applyFont="1" applyBorder="1"/>
    <xf numFmtId="21" fontId="4" fillId="0" borderId="5" xfId="0" applyNumberFormat="1" applyFont="1" applyBorder="1"/>
    <xf numFmtId="2" fontId="4" fillId="0" borderId="0" xfId="0" applyNumberFormat="1" applyFont="1"/>
    <xf numFmtId="0" fontId="4" fillId="0" borderId="9" xfId="0" applyFont="1" applyBorder="1"/>
    <xf numFmtId="21" fontId="4" fillId="0" borderId="10" xfId="0" applyNumberFormat="1" applyFont="1" applyBorder="1"/>
    <xf numFmtId="0" fontId="4" fillId="0" borderId="11" xfId="0" applyFont="1" applyBorder="1"/>
    <xf numFmtId="21" fontId="4" fillId="0" borderId="12" xfId="0" applyNumberFormat="1" applyFont="1" applyBorder="1"/>
    <xf numFmtId="21" fontId="4" fillId="0" borderId="0" xfId="0" applyNumberFormat="1" applyFont="1"/>
    <xf numFmtId="9" fontId="4" fillId="0" borderId="8" xfId="1" applyFont="1" applyBorder="1"/>
    <xf numFmtId="2" fontId="4" fillId="0" borderId="7" xfId="0" applyNumberFormat="1" applyFont="1" applyBorder="1"/>
    <xf numFmtId="0" fontId="4" fillId="0" borderId="7" xfId="0" applyFont="1" applyBorder="1"/>
    <xf numFmtId="21" fontId="4" fillId="0" borderId="11" xfId="0" applyNumberFormat="1" applyFont="1" applyBorder="1"/>
    <xf numFmtId="9" fontId="4" fillId="0" borderId="12" xfId="1" applyFont="1" applyBorder="1"/>
    <xf numFmtId="0" fontId="4" fillId="0" borderId="10" xfId="0" applyFont="1" applyBorder="1"/>
    <xf numFmtId="9" fontId="4" fillId="0" borderId="0" xfId="0" applyNumberFormat="1" applyFont="1"/>
    <xf numFmtId="164" fontId="4" fillId="0" borderId="0" xfId="0" applyNumberFormat="1" applyFont="1"/>
    <xf numFmtId="9" fontId="4" fillId="0" borderId="0" xfId="1" applyFont="1"/>
    <xf numFmtId="10" fontId="4" fillId="0" borderId="0" xfId="1" applyNumberFormat="1" applyFont="1"/>
    <xf numFmtId="164" fontId="4" fillId="0" borderId="0" xfId="1" applyNumberFormat="1" applyFont="1"/>
    <xf numFmtId="10" fontId="4" fillId="0" borderId="0" xfId="0" applyNumberFormat="1" applyFont="1"/>
    <xf numFmtId="21" fontId="4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Kvinnors andel av mäns segrartid, lång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[2]Södermanland!$B$32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[2]Södermanland!$A$33:$A$43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[2]Södermanland!$B$33:$B$43</c:f>
              <c:numCache>
                <c:formatCode>0%</c:formatCode>
                <c:ptCount val="11"/>
                <c:pt idx="0">
                  <c:v>0.98313764510779444</c:v>
                </c:pt>
                <c:pt idx="1">
                  <c:v>0.91979691696405586</c:v>
                </c:pt>
                <c:pt idx="2">
                  <c:v>0.98258205321917214</c:v>
                </c:pt>
                <c:pt idx="3">
                  <c:v>1.0053781041013892</c:v>
                </c:pt>
                <c:pt idx="4">
                  <c:v>1.0568288698579278</c:v>
                </c:pt>
                <c:pt idx="5">
                  <c:v>1.1589684149521879</c:v>
                </c:pt>
                <c:pt idx="6">
                  <c:v>1.2077814090698751</c:v>
                </c:pt>
                <c:pt idx="7">
                  <c:v>1.1102604224879846</c:v>
                </c:pt>
                <c:pt idx="8">
                  <c:v>1.2374599786552827</c:v>
                </c:pt>
                <c:pt idx="9">
                  <c:v>2.2027798728585282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97E-8B93-FD1B8346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83161935"/>
        <c:axId val="466578959"/>
      </c:barChart>
      <c:lineChart>
        <c:grouping val="standard"/>
        <c:varyColors val="0"/>
        <c:ser>
          <c:idx val="1"/>
          <c:order val="1"/>
          <c:tx>
            <c:strRef>
              <c:f>[2]Södermanland!$C$32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[2]Södermanland!$A$33:$A$43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[2]Södermanland!$C$33:$C$43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0-497E-8B93-FD1B8346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61935"/>
        <c:axId val="466578959"/>
      </c:lineChart>
      <c:catAx>
        <c:axId val="183161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6578959"/>
        <c:crosses val="autoZero"/>
        <c:auto val="1"/>
        <c:lblAlgn val="ctr"/>
        <c:lblOffset val="100"/>
        <c:noMultiLvlLbl val="0"/>
      </c:catAx>
      <c:valAx>
        <c:axId val="46657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6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D45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[2]Södermanland!$N$71</c:f>
              <c:strCache>
                <c:ptCount val="1"/>
                <c:pt idx="0">
                  <c:v>D45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C9-4BBF-A76C-E29926F368E0}"/>
              </c:ext>
            </c:extLst>
          </c:dPt>
          <c:cat>
            <c:strRef>
              <c:f>[2]Södermanland!$M$72:$M$79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[2]Södermanland!$N$72:$N$79</c:f>
              <c:numCache>
                <c:formatCode>h:mm:ss</c:formatCode>
                <c:ptCount val="8"/>
                <c:pt idx="0">
                  <c:v>4.3773148148148144E-2</c:v>
                </c:pt>
                <c:pt idx="1">
                  <c:v>3.9027777777777779E-2</c:v>
                </c:pt>
                <c:pt idx="2">
                  <c:v>3.7268518518518513E-2</c:v>
                </c:pt>
                <c:pt idx="3">
                  <c:v>3.4363425925925929E-2</c:v>
                </c:pt>
                <c:pt idx="4">
                  <c:v>3.2916666666666664E-2</c:v>
                </c:pt>
                <c:pt idx="5">
                  <c:v>3.1064814814814812E-2</c:v>
                </c:pt>
                <c:pt idx="6">
                  <c:v>2.6979166666666669E-2</c:v>
                </c:pt>
                <c:pt idx="7">
                  <c:v>2.5567129629629634E-2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9-4BBF-A76C-E29926F3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95198864"/>
        <c:axId val="1084813744"/>
      </c:barChart>
      <c:lineChart>
        <c:grouping val="standard"/>
        <c:varyColors val="0"/>
        <c:ser>
          <c:idx val="1"/>
          <c:order val="1"/>
          <c:tx>
            <c:strRef>
              <c:f>[2]Södermanland!$O$71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[2]Södermanland!$M$72:$M$79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[2]Södermanland!$O$72:$O$79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C9-4BBF-A76C-E29926F368E0}"/>
            </c:ext>
          </c:extLst>
        </c:ser>
        <c:ser>
          <c:idx val="2"/>
          <c:order val="2"/>
          <c:tx>
            <c:strRef>
              <c:f>[2]Södermanland!$P$71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[2]Södermanland!$M$72:$M$79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[2]Södermanland!$P$72:$P$79</c:f>
              <c:numCache>
                <c:formatCode>h:mm:ss</c:formatCode>
                <c:ptCount val="8"/>
                <c:pt idx="0">
                  <c:v>3.8194444444444441E-2</c:v>
                </c:pt>
                <c:pt idx="1">
                  <c:v>3.8194444444444441E-2</c:v>
                </c:pt>
                <c:pt idx="2">
                  <c:v>3.8194444444444441E-2</c:v>
                </c:pt>
                <c:pt idx="3">
                  <c:v>3.8194444444444441E-2</c:v>
                </c:pt>
                <c:pt idx="4">
                  <c:v>3.8194444444444441E-2</c:v>
                </c:pt>
                <c:pt idx="5">
                  <c:v>3.8194444444444441E-2</c:v>
                </c:pt>
                <c:pt idx="6">
                  <c:v>3.8194444444444441E-2</c:v>
                </c:pt>
                <c:pt idx="7">
                  <c:v>3.8194444444444441E-2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C9-4BBF-A76C-E29926F3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98864"/>
        <c:axId val="1084813744"/>
      </c:lineChart>
      <c:catAx>
        <c:axId val="39519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4813744"/>
        <c:crosses val="autoZero"/>
        <c:auto val="1"/>
        <c:lblAlgn val="ctr"/>
        <c:lblOffset val="100"/>
        <c:noMultiLvlLbl val="0"/>
      </c:catAx>
      <c:valAx>
        <c:axId val="10848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519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H45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[2]Södermanland!$N$81</c:f>
              <c:strCache>
                <c:ptCount val="1"/>
                <c:pt idx="0">
                  <c:v>H45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6E-40FD-8AE3-BE8643668A7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6E-40FD-8AE3-BE8643668A71}"/>
              </c:ext>
            </c:extLst>
          </c:dPt>
          <c:cat>
            <c:strRef>
              <c:f>[2]Södermanland!$M$82:$M$89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[2]Södermanland!$N$82:$N$89</c:f>
              <c:numCache>
                <c:formatCode>h:mm:ss</c:formatCode>
                <c:ptCount val="8"/>
                <c:pt idx="0">
                  <c:v>4.1319444444444443E-2</c:v>
                </c:pt>
                <c:pt idx="1">
                  <c:v>3.7754629629629631E-2</c:v>
                </c:pt>
                <c:pt idx="2">
                  <c:v>3.7349537037037035E-2</c:v>
                </c:pt>
                <c:pt idx="3">
                  <c:v>3.4166666666666672E-2</c:v>
                </c:pt>
                <c:pt idx="4">
                  <c:v>3.3449074074074069E-2</c:v>
                </c:pt>
                <c:pt idx="5">
                  <c:v>3.3402777777777774E-2</c:v>
                </c:pt>
                <c:pt idx="6">
                  <c:v>3.1006944444444445E-2</c:v>
                </c:pt>
                <c:pt idx="7">
                  <c:v>2.7314814814814816E-2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E-40FD-8AE3-BE8643668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31912240"/>
        <c:axId val="1126951440"/>
      </c:barChart>
      <c:lineChart>
        <c:grouping val="standard"/>
        <c:varyColors val="0"/>
        <c:ser>
          <c:idx val="1"/>
          <c:order val="1"/>
          <c:tx>
            <c:strRef>
              <c:f>[2]Södermanland!$O$81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[2]Södermanland!$M$82:$M$89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[2]Södermanland!$O$82:$O$89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6E-40FD-8AE3-BE8643668A71}"/>
            </c:ext>
          </c:extLst>
        </c:ser>
        <c:ser>
          <c:idx val="2"/>
          <c:order val="2"/>
          <c:tx>
            <c:strRef>
              <c:f>[2]Södermanland!$P$81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[2]Södermanland!$M$82:$M$89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[2]Södermanland!$P$82:$P$89</c:f>
              <c:numCache>
                <c:formatCode>h:mm:ss</c:formatCode>
                <c:ptCount val="8"/>
                <c:pt idx="0">
                  <c:v>3.8194444444444441E-2</c:v>
                </c:pt>
                <c:pt idx="1">
                  <c:v>3.8194444444444441E-2</c:v>
                </c:pt>
                <c:pt idx="2">
                  <c:v>3.8194444444444441E-2</c:v>
                </c:pt>
                <c:pt idx="3">
                  <c:v>3.8194444444444441E-2</c:v>
                </c:pt>
                <c:pt idx="4">
                  <c:v>3.8194444444444441E-2</c:v>
                </c:pt>
                <c:pt idx="5">
                  <c:v>3.8194444444444441E-2</c:v>
                </c:pt>
                <c:pt idx="6">
                  <c:v>3.8194444444444441E-2</c:v>
                </c:pt>
                <c:pt idx="7">
                  <c:v>3.8194444444444441E-2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6E-40FD-8AE3-BE8643668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12240"/>
        <c:axId val="1126951440"/>
      </c:lineChart>
      <c:catAx>
        <c:axId val="113191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51440"/>
        <c:crosses val="autoZero"/>
        <c:auto val="1"/>
        <c:lblAlgn val="ctr"/>
        <c:lblOffset val="100"/>
        <c:noMultiLvlLbl val="0"/>
      </c:catAx>
      <c:valAx>
        <c:axId val="11269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19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D50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[2]Södermanland!$N$91</c:f>
              <c:strCache>
                <c:ptCount val="1"/>
                <c:pt idx="0">
                  <c:v>D50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[2]Södermanland!$M$92:$M$99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Ärla IF lång</c:v>
                </c:pt>
                <c:pt idx="3">
                  <c:v>Eskilstuna OL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[2]Södermanland!$N$92:$N$99</c:f>
              <c:numCache>
                <c:formatCode>h:mm:ss</c:formatCode>
                <c:ptCount val="8"/>
                <c:pt idx="0">
                  <c:v>3.8877314814814816E-2</c:v>
                </c:pt>
                <c:pt idx="1">
                  <c:v>3.3333333333333333E-2</c:v>
                </c:pt>
                <c:pt idx="2">
                  <c:v>3.2499999999999994E-2</c:v>
                </c:pt>
                <c:pt idx="3">
                  <c:v>3.2245370370370369E-2</c:v>
                </c:pt>
                <c:pt idx="4">
                  <c:v>3.125E-2</c:v>
                </c:pt>
                <c:pt idx="5">
                  <c:v>3.0046296296296297E-2</c:v>
                </c:pt>
                <c:pt idx="6">
                  <c:v>2.642361111111111E-2</c:v>
                </c:pt>
                <c:pt idx="7">
                  <c:v>2.4143518518518519E-2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F-4C50-9520-98D4C099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31911760"/>
        <c:axId val="1126944992"/>
      </c:barChart>
      <c:lineChart>
        <c:grouping val="standard"/>
        <c:varyColors val="0"/>
        <c:ser>
          <c:idx val="1"/>
          <c:order val="1"/>
          <c:tx>
            <c:strRef>
              <c:f>[2]Södermanland!$O$91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[2]Södermanland!$M$92:$M$99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Ärla IF lång</c:v>
                </c:pt>
                <c:pt idx="3">
                  <c:v>Eskilstuna OL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[2]Södermanland!$O$92:$O$99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F-4C50-9520-98D4C0992C8C}"/>
            </c:ext>
          </c:extLst>
        </c:ser>
        <c:ser>
          <c:idx val="2"/>
          <c:order val="2"/>
          <c:tx>
            <c:strRef>
              <c:f>[2]Södermanland!$P$91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[2]Södermanland!$M$92:$M$99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Ärla IF lång</c:v>
                </c:pt>
                <c:pt idx="3">
                  <c:v>Eskilstuna OL lång</c:v>
                </c:pt>
                <c:pt idx="4">
                  <c:v>OK Tor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[2]Södermanland!$P$92:$P$99</c:f>
              <c:numCache>
                <c:formatCode>h:mm:ss</c:formatCode>
                <c:ptCount val="8"/>
                <c:pt idx="0">
                  <c:v>3.8194444444444441E-2</c:v>
                </c:pt>
                <c:pt idx="1">
                  <c:v>3.8194444444444441E-2</c:v>
                </c:pt>
                <c:pt idx="2">
                  <c:v>3.8194444444444441E-2</c:v>
                </c:pt>
                <c:pt idx="3">
                  <c:v>3.8194444444444441E-2</c:v>
                </c:pt>
                <c:pt idx="4">
                  <c:v>3.8194444444444441E-2</c:v>
                </c:pt>
                <c:pt idx="5">
                  <c:v>3.8194444444444441E-2</c:v>
                </c:pt>
                <c:pt idx="6">
                  <c:v>3.8194444444444441E-2</c:v>
                </c:pt>
                <c:pt idx="7">
                  <c:v>3.8194444444444441E-2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F-4C50-9520-98D4C099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11760"/>
        <c:axId val="1126944992"/>
      </c:lineChart>
      <c:catAx>
        <c:axId val="113191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44992"/>
        <c:crosses val="autoZero"/>
        <c:auto val="1"/>
        <c:lblAlgn val="ctr"/>
        <c:lblOffset val="100"/>
        <c:noMultiLvlLbl val="0"/>
      </c:catAx>
      <c:valAx>
        <c:axId val="112694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191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H50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[2]Södermanland!$N$101</c:f>
              <c:strCache>
                <c:ptCount val="1"/>
                <c:pt idx="0">
                  <c:v>H50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82-4CA6-9999-5FD433D6A701}"/>
              </c:ext>
            </c:extLst>
          </c:dPt>
          <c:cat>
            <c:strRef>
              <c:f>[2]Södermanland!$M$102:$M$109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OK Klemmingen lång</c:v>
                </c:pt>
                <c:pt idx="5">
                  <c:v>Nyköpings OK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[2]Södermanland!$N$102:$N$109</c:f>
              <c:numCache>
                <c:formatCode>h:mm:ss</c:formatCode>
                <c:ptCount val="8"/>
                <c:pt idx="0">
                  <c:v>3.6099537037037034E-2</c:v>
                </c:pt>
                <c:pt idx="1">
                  <c:v>3.4687500000000003E-2</c:v>
                </c:pt>
                <c:pt idx="2">
                  <c:v>3.2476851851851847E-2</c:v>
                </c:pt>
                <c:pt idx="3">
                  <c:v>3.1805555555555552E-2</c:v>
                </c:pt>
                <c:pt idx="4">
                  <c:v>3.1122685185185187E-2</c:v>
                </c:pt>
                <c:pt idx="5">
                  <c:v>3.0104166666666668E-2</c:v>
                </c:pt>
                <c:pt idx="6">
                  <c:v>2.7141203703703706E-2</c:v>
                </c:pt>
                <c:pt idx="7">
                  <c:v>2.4050925925925924E-2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2-4CA6-9999-5FD433D6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31913200"/>
        <c:axId val="1126964832"/>
      </c:barChart>
      <c:lineChart>
        <c:grouping val="standard"/>
        <c:varyColors val="0"/>
        <c:ser>
          <c:idx val="1"/>
          <c:order val="1"/>
          <c:tx>
            <c:strRef>
              <c:f>[2]Södermanland!$O$101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[2]Södermanland!$M$102:$M$109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OK Klemmingen lång</c:v>
                </c:pt>
                <c:pt idx="5">
                  <c:v>Nyköpings OK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[2]Södermanland!$O$102:$O$109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82-4CA6-9999-5FD433D6A701}"/>
            </c:ext>
          </c:extLst>
        </c:ser>
        <c:ser>
          <c:idx val="2"/>
          <c:order val="2"/>
          <c:tx>
            <c:strRef>
              <c:f>[2]Södermanland!$P$101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[2]Södermanland!$M$102:$M$109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OK Klemmingen lång</c:v>
                </c:pt>
                <c:pt idx="5">
                  <c:v>Nyköpings OK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[2]Södermanland!$P$102:$P$109</c:f>
              <c:numCache>
                <c:formatCode>h:mm:ss</c:formatCode>
                <c:ptCount val="8"/>
                <c:pt idx="0">
                  <c:v>3.8194444444444441E-2</c:v>
                </c:pt>
                <c:pt idx="1">
                  <c:v>3.8194444444444441E-2</c:v>
                </c:pt>
                <c:pt idx="2">
                  <c:v>3.8194444444444441E-2</c:v>
                </c:pt>
                <c:pt idx="3">
                  <c:v>3.8194444444444441E-2</c:v>
                </c:pt>
                <c:pt idx="4">
                  <c:v>3.8194444444444441E-2</c:v>
                </c:pt>
                <c:pt idx="5">
                  <c:v>3.8194444444444441E-2</c:v>
                </c:pt>
                <c:pt idx="6">
                  <c:v>3.8194444444444441E-2</c:v>
                </c:pt>
                <c:pt idx="7">
                  <c:v>3.8194444444444441E-2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82-4CA6-9999-5FD433D6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13200"/>
        <c:axId val="1126964832"/>
      </c:lineChart>
      <c:catAx>
        <c:axId val="113191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64832"/>
        <c:crosses val="autoZero"/>
        <c:auto val="1"/>
        <c:lblAlgn val="ctr"/>
        <c:lblOffset val="100"/>
        <c:noMultiLvlLbl val="0"/>
      </c:catAx>
      <c:valAx>
        <c:axId val="11269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191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D55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[2]Södermanland!$N$111</c:f>
              <c:strCache>
                <c:ptCount val="1"/>
                <c:pt idx="0">
                  <c:v>D55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DE-4F55-AEFF-5E7DE98C93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DE-4F55-AEFF-5E7DE98C93B4}"/>
              </c:ext>
            </c:extLst>
          </c:dPt>
          <c:cat>
            <c:strRef>
              <c:f>[2]Södermanland!$M$112:$M$119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OK Tor lång</c:v>
                </c:pt>
                <c:pt idx="3">
                  <c:v>Ärla IF lång</c:v>
                </c:pt>
                <c:pt idx="4">
                  <c:v>Eskilstuna OL lång</c:v>
                </c:pt>
                <c:pt idx="5">
                  <c:v>Nyköpings OK lång</c:v>
                </c:pt>
                <c:pt idx="6">
                  <c:v>Kjula IF lång</c:v>
                </c:pt>
                <c:pt idx="7">
                  <c:v>OK Klemmingen lång</c:v>
                </c:pt>
              </c:strCache>
            </c:strRef>
          </c:cat>
          <c:val>
            <c:numRef>
              <c:f>[2]Södermanland!$N$112:$N$119</c:f>
              <c:numCache>
                <c:formatCode>h:mm:ss</c:formatCode>
                <c:ptCount val="8"/>
                <c:pt idx="0">
                  <c:v>3.6168981481481483E-2</c:v>
                </c:pt>
                <c:pt idx="1">
                  <c:v>3.5613425925925923E-2</c:v>
                </c:pt>
                <c:pt idx="2">
                  <c:v>3.349537037037037E-2</c:v>
                </c:pt>
                <c:pt idx="3">
                  <c:v>3.1446759259259258E-2</c:v>
                </c:pt>
                <c:pt idx="4">
                  <c:v>3.0173611111111113E-2</c:v>
                </c:pt>
                <c:pt idx="5">
                  <c:v>2.7928240740740743E-2</c:v>
                </c:pt>
                <c:pt idx="6">
                  <c:v>2.6736111111111113E-2</c:v>
                </c:pt>
                <c:pt idx="7">
                  <c:v>2.5532407407407406E-2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E-4F55-AEFF-5E7DE98C9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811677360"/>
        <c:axId val="1126967312"/>
      </c:barChart>
      <c:lineChart>
        <c:grouping val="standard"/>
        <c:varyColors val="0"/>
        <c:ser>
          <c:idx val="1"/>
          <c:order val="1"/>
          <c:tx>
            <c:strRef>
              <c:f>[2]Södermanland!$O$111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[2]Södermanland!$M$112:$M$119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OK Tor lång</c:v>
                </c:pt>
                <c:pt idx="3">
                  <c:v>Ärla IF lång</c:v>
                </c:pt>
                <c:pt idx="4">
                  <c:v>Eskilstuna OL lång</c:v>
                </c:pt>
                <c:pt idx="5">
                  <c:v>Nyköpings OK lång</c:v>
                </c:pt>
                <c:pt idx="6">
                  <c:v>Kjula IF lång</c:v>
                </c:pt>
                <c:pt idx="7">
                  <c:v>OK Klemmingen lång</c:v>
                </c:pt>
              </c:strCache>
            </c:strRef>
          </c:cat>
          <c:val>
            <c:numRef>
              <c:f>[2]Södermanland!$O$112:$O$119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DE-4F55-AEFF-5E7DE98C93B4}"/>
            </c:ext>
          </c:extLst>
        </c:ser>
        <c:ser>
          <c:idx val="2"/>
          <c:order val="2"/>
          <c:tx>
            <c:strRef>
              <c:f>[2]Södermanland!$P$111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[2]Södermanland!$M$112:$M$119</c:f>
              <c:strCache>
                <c:ptCount val="8"/>
                <c:pt idx="0">
                  <c:v>Södertälje Nykvarn lång</c:v>
                </c:pt>
                <c:pt idx="1">
                  <c:v>Ärla IF lång</c:v>
                </c:pt>
                <c:pt idx="2">
                  <c:v>OK Tor lång</c:v>
                </c:pt>
                <c:pt idx="3">
                  <c:v>Ärla IF lång</c:v>
                </c:pt>
                <c:pt idx="4">
                  <c:v>Eskilstuna OL lång</c:v>
                </c:pt>
                <c:pt idx="5">
                  <c:v>Nyköpings OK lång</c:v>
                </c:pt>
                <c:pt idx="6">
                  <c:v>Kjula IF lång</c:v>
                </c:pt>
                <c:pt idx="7">
                  <c:v>OK Klemmingen lång</c:v>
                </c:pt>
              </c:strCache>
            </c:strRef>
          </c:cat>
          <c:val>
            <c:numRef>
              <c:f>[2]Södermanland!$P$112:$P$119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DE-4F55-AEFF-5E7DE98C9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77360"/>
        <c:axId val="1126967312"/>
      </c:lineChart>
      <c:catAx>
        <c:axId val="81167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67312"/>
        <c:crosses val="autoZero"/>
        <c:auto val="1"/>
        <c:lblAlgn val="ctr"/>
        <c:lblOffset val="100"/>
        <c:noMultiLvlLbl val="0"/>
      </c:catAx>
      <c:valAx>
        <c:axId val="112696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167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H55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[2]Södermanland!$N$121</c:f>
              <c:strCache>
                <c:ptCount val="1"/>
                <c:pt idx="0">
                  <c:v>H55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FB-4086-883B-28E486BBAB1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FB-4086-883B-28E486BBAB11}"/>
              </c:ext>
            </c:extLst>
          </c:dPt>
          <c:cat>
            <c:strRef>
              <c:f>[2]Södermanland!$M$122:$M$129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Eskilstuna OL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OK Tor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[2]Södermanland!$N$122:$N$129</c:f>
              <c:numCache>
                <c:formatCode>h:mm:ss</c:formatCode>
                <c:ptCount val="8"/>
                <c:pt idx="0">
                  <c:v>3.2939814814814811E-2</c:v>
                </c:pt>
                <c:pt idx="1">
                  <c:v>3.1481481481481485E-2</c:v>
                </c:pt>
                <c:pt idx="2">
                  <c:v>3.108796296296296E-2</c:v>
                </c:pt>
                <c:pt idx="3">
                  <c:v>3.0717592592592591E-2</c:v>
                </c:pt>
                <c:pt idx="4">
                  <c:v>2.836805555555556E-2</c:v>
                </c:pt>
                <c:pt idx="5">
                  <c:v>2.8136574074074074E-2</c:v>
                </c:pt>
                <c:pt idx="6">
                  <c:v>2.7800925925925923E-2</c:v>
                </c:pt>
                <c:pt idx="7">
                  <c:v>2.327546296296296E-2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FB-4086-883B-28E486BBA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31914160"/>
        <c:axId val="1126947472"/>
      </c:barChart>
      <c:lineChart>
        <c:grouping val="standard"/>
        <c:varyColors val="0"/>
        <c:ser>
          <c:idx val="1"/>
          <c:order val="1"/>
          <c:tx>
            <c:strRef>
              <c:f>[2]Södermanland!$O$121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[2]Södermanland!$M$122:$M$129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Eskilstuna OL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OK Tor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[2]Södermanland!$O$122:$O$129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FB-4086-883B-28E486BBAB11}"/>
            </c:ext>
          </c:extLst>
        </c:ser>
        <c:ser>
          <c:idx val="2"/>
          <c:order val="2"/>
          <c:tx>
            <c:strRef>
              <c:f>[2]Södermanland!$P$121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[2]Södermanland!$M$122:$M$129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Eskilstuna OL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OK Tor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[2]Södermanland!$P$122:$P$129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FB-4086-883B-28E486BBA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14160"/>
        <c:axId val="1126947472"/>
      </c:lineChart>
      <c:catAx>
        <c:axId val="113191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47472"/>
        <c:crosses val="autoZero"/>
        <c:auto val="1"/>
        <c:lblAlgn val="ctr"/>
        <c:lblOffset val="100"/>
        <c:noMultiLvlLbl val="0"/>
      </c:catAx>
      <c:valAx>
        <c:axId val="112694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19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D60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[2]Södermanland!$N$131</c:f>
              <c:strCache>
                <c:ptCount val="1"/>
                <c:pt idx="0">
                  <c:v>D60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583-B559-D15ABC853121}"/>
              </c:ext>
            </c:extLst>
          </c:dPt>
          <c:cat>
            <c:strRef>
              <c:f>[2]Södermanland!$M$132:$M$139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[2]Södermanland!$N$132:$N$139</c:f>
              <c:numCache>
                <c:formatCode>h:mm:ss</c:formatCode>
                <c:ptCount val="8"/>
                <c:pt idx="0">
                  <c:v>4.8726851851851855E-2</c:v>
                </c:pt>
                <c:pt idx="1">
                  <c:v>3.667824074074074E-2</c:v>
                </c:pt>
                <c:pt idx="2">
                  <c:v>3.5810185185185188E-2</c:v>
                </c:pt>
                <c:pt idx="3">
                  <c:v>3.2719907407407406E-2</c:v>
                </c:pt>
                <c:pt idx="4">
                  <c:v>2.8032407407407409E-2</c:v>
                </c:pt>
                <c:pt idx="5">
                  <c:v>2.5185185185185185E-2</c:v>
                </c:pt>
                <c:pt idx="6">
                  <c:v>2.4305555555555556E-2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9-4583-B559-D15ABC85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806425088"/>
        <c:axId val="1030097840"/>
      </c:barChart>
      <c:lineChart>
        <c:grouping val="standard"/>
        <c:varyColors val="0"/>
        <c:ser>
          <c:idx val="1"/>
          <c:order val="1"/>
          <c:tx>
            <c:strRef>
              <c:f>[2]Södermanland!$O$131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[2]Södermanland!$M$132:$M$139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[2]Södermanland!$O$132:$O$139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9-4583-B559-D15ABC853121}"/>
            </c:ext>
          </c:extLst>
        </c:ser>
        <c:ser>
          <c:idx val="2"/>
          <c:order val="2"/>
          <c:tx>
            <c:strRef>
              <c:f>[2]Södermanland!$P$131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[2]Södermanland!$M$132:$M$139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Kjula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[2]Södermanland!$P$132:$P$139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9-4583-B559-D15ABC85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425088"/>
        <c:axId val="1030097840"/>
      </c:lineChart>
      <c:catAx>
        <c:axId val="80642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0097840"/>
        <c:crosses val="autoZero"/>
        <c:auto val="1"/>
        <c:lblAlgn val="ctr"/>
        <c:lblOffset val="100"/>
        <c:noMultiLvlLbl val="0"/>
      </c:catAx>
      <c:valAx>
        <c:axId val="103009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642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H60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[2]Södermanland!$N$141</c:f>
              <c:strCache>
                <c:ptCount val="1"/>
                <c:pt idx="0">
                  <c:v>H60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C-4DA1-8885-382DD5C89F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C-4DA1-8885-382DD5C89F83}"/>
              </c:ext>
            </c:extLst>
          </c:dPt>
          <c:cat>
            <c:strRef>
              <c:f>[2]Södermanland!$M$142:$M$149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[2]Södermanland!$N$142:$N$149</c:f>
              <c:numCache>
                <c:formatCode>h:mm:ss</c:formatCode>
                <c:ptCount val="8"/>
                <c:pt idx="0">
                  <c:v>3.4201388888888885E-2</c:v>
                </c:pt>
                <c:pt idx="1">
                  <c:v>3.4155092592592591E-2</c:v>
                </c:pt>
                <c:pt idx="2">
                  <c:v>2.9872685185185183E-2</c:v>
                </c:pt>
                <c:pt idx="3">
                  <c:v>2.8194444444444442E-2</c:v>
                </c:pt>
                <c:pt idx="4">
                  <c:v>2.7488425925925927E-2</c:v>
                </c:pt>
                <c:pt idx="5">
                  <c:v>2.5706018518518517E-2</c:v>
                </c:pt>
                <c:pt idx="6">
                  <c:v>2.525462962962963E-2</c:v>
                </c:pt>
                <c:pt idx="7">
                  <c:v>2.3368055555555555E-2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1C-4DA1-8885-382DD5C8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082933760"/>
        <c:axId val="1132661616"/>
      </c:barChart>
      <c:lineChart>
        <c:grouping val="standard"/>
        <c:varyColors val="0"/>
        <c:ser>
          <c:idx val="1"/>
          <c:order val="1"/>
          <c:tx>
            <c:strRef>
              <c:f>[2]Södermanland!$O$141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[2]Södermanland!$M$142:$M$149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[2]Södermanland!$O$142:$O$149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1C-4DA1-8885-382DD5C89F83}"/>
            </c:ext>
          </c:extLst>
        </c:ser>
        <c:ser>
          <c:idx val="2"/>
          <c:order val="2"/>
          <c:tx>
            <c:strRef>
              <c:f>[2]Södermanland!$P$141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[2]Södermanland!$M$142:$M$149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[2]Södermanland!$P$142:$P$149</c:f>
              <c:numCache>
                <c:formatCode>h:mm:ss</c:formatCode>
                <c:ptCount val="8"/>
                <c:pt idx="0">
                  <c:v>3.4722222222222224E-2</c:v>
                </c:pt>
                <c:pt idx="1">
                  <c:v>3.4722222222222224E-2</c:v>
                </c:pt>
                <c:pt idx="2">
                  <c:v>3.4722222222222224E-2</c:v>
                </c:pt>
                <c:pt idx="3">
                  <c:v>3.4722222222222224E-2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3.4722222222222224E-2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1C-4DA1-8885-382DD5C8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933760"/>
        <c:axId val="1132661616"/>
      </c:lineChart>
      <c:catAx>
        <c:axId val="10829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2661616"/>
        <c:crosses val="autoZero"/>
        <c:auto val="1"/>
        <c:lblAlgn val="ctr"/>
        <c:lblOffset val="100"/>
        <c:noMultiLvlLbl val="0"/>
      </c:catAx>
      <c:valAx>
        <c:axId val="113266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293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D65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[2]Södermanland!$N$151</c:f>
              <c:strCache>
                <c:ptCount val="1"/>
                <c:pt idx="0">
                  <c:v>D65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EF-48BD-B0E3-D825E2958C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EF-48BD-B0E3-D825E2958C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EF-48BD-B0E3-D825E2958C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EF-48BD-B0E3-D825E2958C06}"/>
              </c:ext>
            </c:extLst>
          </c:dPt>
          <c:cat>
            <c:strRef>
              <c:f>[2]Södermanland!$M$152:$M$159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Klemmingen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[2]Södermanland!$N$152:$N$159</c:f>
              <c:numCache>
                <c:formatCode>h:mm:ss</c:formatCode>
                <c:ptCount val="8"/>
                <c:pt idx="0">
                  <c:v>5.136574074074074E-2</c:v>
                </c:pt>
                <c:pt idx="1">
                  <c:v>4.6377314814814809E-2</c:v>
                </c:pt>
                <c:pt idx="2">
                  <c:v>3.4351851851851849E-2</c:v>
                </c:pt>
                <c:pt idx="3">
                  <c:v>3.1145833333333334E-2</c:v>
                </c:pt>
                <c:pt idx="4">
                  <c:v>3.1064814814814812E-2</c:v>
                </c:pt>
                <c:pt idx="5">
                  <c:v>3.0624999999999999E-2</c:v>
                </c:pt>
                <c:pt idx="6">
                  <c:v>2.8240740740740736E-2</c:v>
                </c:pt>
                <c:pt idx="7">
                  <c:v>2.3020833333333334E-2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EF-48BD-B0E3-D825E295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811674000"/>
        <c:axId val="1126971776"/>
      </c:barChart>
      <c:lineChart>
        <c:grouping val="standard"/>
        <c:varyColors val="0"/>
        <c:ser>
          <c:idx val="1"/>
          <c:order val="1"/>
          <c:tx>
            <c:strRef>
              <c:f>[2]Södermanland!$O$151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[2]Södermanland!$M$152:$M$159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Klemmingen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[2]Södermanland!$O$152:$O$159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EF-48BD-B0E3-D825E2958C06}"/>
            </c:ext>
          </c:extLst>
        </c:ser>
        <c:ser>
          <c:idx val="2"/>
          <c:order val="2"/>
          <c:tx>
            <c:strRef>
              <c:f>[2]Södermanland!$P$151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[2]Södermanland!$M$152:$M$159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Klemmingen lång</c:v>
                </c:pt>
                <c:pt idx="7">
                  <c:v>Nyköpings OK lång</c:v>
                </c:pt>
              </c:strCache>
            </c:strRef>
          </c:cat>
          <c:val>
            <c:numRef>
              <c:f>[2]Södermanland!$P$152:$P$159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DEF-48BD-B0E3-D825E295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74000"/>
        <c:axId val="1126971776"/>
      </c:lineChart>
      <c:catAx>
        <c:axId val="81167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71776"/>
        <c:crosses val="autoZero"/>
        <c:auto val="1"/>
        <c:lblAlgn val="ctr"/>
        <c:lblOffset val="100"/>
        <c:noMultiLvlLbl val="0"/>
      </c:catAx>
      <c:valAx>
        <c:axId val="11269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167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H65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[2]Södermanland!$N$161</c:f>
              <c:strCache>
                <c:ptCount val="1"/>
                <c:pt idx="0">
                  <c:v>H65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8-4971-B6DF-504357EF8C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8-4971-B6DF-504357EF8C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8-4971-B6DF-504357EF8C93}"/>
              </c:ext>
            </c:extLst>
          </c:dPt>
          <c:cat>
            <c:strRef>
              <c:f>[2]Södermanland!$M$162:$M$169</c:f>
              <c:strCache>
                <c:ptCount val="8"/>
                <c:pt idx="0">
                  <c:v>Eskilstuna OL lång</c:v>
                </c:pt>
                <c:pt idx="1">
                  <c:v>Ärla IF lång</c:v>
                </c:pt>
                <c:pt idx="2">
                  <c:v>Södertälje Nykvarn lång</c:v>
                </c:pt>
                <c:pt idx="3">
                  <c:v>Nyköpings OK lång</c:v>
                </c:pt>
                <c:pt idx="4">
                  <c:v>OK Klemmingen lång</c:v>
                </c:pt>
                <c:pt idx="5">
                  <c:v>Kjula IF lång</c:v>
                </c:pt>
                <c:pt idx="6">
                  <c:v>OK Tor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[2]Södermanland!$N$162:$N$169</c:f>
              <c:numCache>
                <c:formatCode>h:mm:ss</c:formatCode>
                <c:ptCount val="8"/>
                <c:pt idx="0">
                  <c:v>3.4583333333333334E-2</c:v>
                </c:pt>
                <c:pt idx="1">
                  <c:v>3.0393518518518518E-2</c:v>
                </c:pt>
                <c:pt idx="2">
                  <c:v>2.9317129629629634E-2</c:v>
                </c:pt>
                <c:pt idx="3">
                  <c:v>2.8356481481481483E-2</c:v>
                </c:pt>
                <c:pt idx="4">
                  <c:v>2.6817129629629632E-2</c:v>
                </c:pt>
                <c:pt idx="5">
                  <c:v>2.6215277777777778E-2</c:v>
                </c:pt>
                <c:pt idx="6">
                  <c:v>2.4409722222222222E-2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98-4971-B6DF-504357EF8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95206544"/>
        <c:axId val="1829008144"/>
      </c:barChart>
      <c:lineChart>
        <c:grouping val="standard"/>
        <c:varyColors val="0"/>
        <c:ser>
          <c:idx val="1"/>
          <c:order val="1"/>
          <c:tx>
            <c:strRef>
              <c:f>[2]Södermanland!$O$161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[2]Södermanland!$M$162:$M$169</c:f>
              <c:strCache>
                <c:ptCount val="8"/>
                <c:pt idx="0">
                  <c:v>Eskilstuna OL lång</c:v>
                </c:pt>
                <c:pt idx="1">
                  <c:v>Ärla IF lång</c:v>
                </c:pt>
                <c:pt idx="2">
                  <c:v>Södertälje Nykvarn lång</c:v>
                </c:pt>
                <c:pt idx="3">
                  <c:v>Nyköpings OK lång</c:v>
                </c:pt>
                <c:pt idx="4">
                  <c:v>OK Klemmingen lång</c:v>
                </c:pt>
                <c:pt idx="5">
                  <c:v>Kjula IF lång</c:v>
                </c:pt>
                <c:pt idx="6">
                  <c:v>OK Tor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[2]Södermanland!$O$162:$O$169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98-4971-B6DF-504357EF8C93}"/>
            </c:ext>
          </c:extLst>
        </c:ser>
        <c:ser>
          <c:idx val="2"/>
          <c:order val="2"/>
          <c:tx>
            <c:strRef>
              <c:f>[2]Södermanland!$P$161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[2]Södermanland!$M$162:$M$169</c:f>
              <c:strCache>
                <c:ptCount val="8"/>
                <c:pt idx="0">
                  <c:v>Eskilstuna OL lång</c:v>
                </c:pt>
                <c:pt idx="1">
                  <c:v>Ärla IF lång</c:v>
                </c:pt>
                <c:pt idx="2">
                  <c:v>Södertälje Nykvarn lång</c:v>
                </c:pt>
                <c:pt idx="3">
                  <c:v>Nyköpings OK lång</c:v>
                </c:pt>
                <c:pt idx="4">
                  <c:v>OK Klemmingen lång</c:v>
                </c:pt>
                <c:pt idx="5">
                  <c:v>Kjula IF lång</c:v>
                </c:pt>
                <c:pt idx="6">
                  <c:v>OK Tor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[2]Södermanland!$P$162:$P$169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98-4971-B6DF-504357EF8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06544"/>
        <c:axId val="1829008144"/>
      </c:lineChart>
      <c:catAx>
        <c:axId val="39520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29008144"/>
        <c:crosses val="autoZero"/>
        <c:auto val="1"/>
        <c:lblAlgn val="ctr"/>
        <c:lblOffset val="100"/>
        <c:noMultiLvlLbl val="0"/>
      </c:catAx>
      <c:valAx>
        <c:axId val="182900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52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Kvinnors andel av mäns banlängd, lång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[2]Södermanland!$B$47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[2]Södermanland!$A$48:$A$58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[2]Södermanland!$B$48:$B$58</c:f>
              <c:numCache>
                <c:formatCode>0%</c:formatCode>
                <c:ptCount val="11"/>
                <c:pt idx="0">
                  <c:v>0.70889122912592151</c:v>
                </c:pt>
                <c:pt idx="1">
                  <c:v>0.73971426340854074</c:v>
                </c:pt>
                <c:pt idx="2">
                  <c:v>0.81528604944955785</c:v>
                </c:pt>
                <c:pt idx="3">
                  <c:v>0.81840796019900508</c:v>
                </c:pt>
                <c:pt idx="4">
                  <c:v>0.81322790896463304</c:v>
                </c:pt>
                <c:pt idx="5">
                  <c:v>0.79068903190932283</c:v>
                </c:pt>
                <c:pt idx="6">
                  <c:v>0.80321187077385436</c:v>
                </c:pt>
                <c:pt idx="7">
                  <c:v>0.80842562295494602</c:v>
                </c:pt>
                <c:pt idx="8">
                  <c:v>0.78783096615816228</c:v>
                </c:pt>
                <c:pt idx="9">
                  <c:v>0.89724529951902066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E-46DF-B8C1-4D255EED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543163999"/>
        <c:axId val="440261375"/>
      </c:barChart>
      <c:lineChart>
        <c:grouping val="standard"/>
        <c:varyColors val="0"/>
        <c:ser>
          <c:idx val="1"/>
          <c:order val="1"/>
          <c:tx>
            <c:strRef>
              <c:f>[2]Södermanland!$C$47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[2]Södermanland!$A$48:$A$58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[2]Södermanland!$C$48:$C$58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E-46DF-B8C1-4D255EED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63999"/>
        <c:axId val="440261375"/>
      </c:lineChart>
      <c:catAx>
        <c:axId val="543163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0261375"/>
        <c:crosses val="autoZero"/>
        <c:auto val="1"/>
        <c:lblAlgn val="ctr"/>
        <c:lblOffset val="100"/>
        <c:noMultiLvlLbl val="0"/>
      </c:catAx>
      <c:valAx>
        <c:axId val="44026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316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D70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[2]Södermanland!$N$171</c:f>
              <c:strCache>
                <c:ptCount val="1"/>
                <c:pt idx="0">
                  <c:v>D70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F-46B8-AE00-F426709269F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F-46B8-AE00-F426709269F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F-46B8-AE00-F426709269F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F-46B8-AE00-F426709269F8}"/>
              </c:ext>
            </c:extLst>
          </c:dPt>
          <c:cat>
            <c:strRef>
              <c:f>[2]Södermanland!$M$172:$M$179</c:f>
              <c:strCache>
                <c:ptCount val="8"/>
                <c:pt idx="0">
                  <c:v>Södertälje Nykvarn lång</c:v>
                </c:pt>
                <c:pt idx="1">
                  <c:v>Nyköpings OK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Eskilstuna OL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[2]Södermanland!$N$172:$N$179</c:f>
              <c:numCache>
                <c:formatCode>h:mm:ss</c:formatCode>
                <c:ptCount val="8"/>
                <c:pt idx="0">
                  <c:v>3.5833333333333335E-2</c:v>
                </c:pt>
                <c:pt idx="1">
                  <c:v>3.2858796296296296E-2</c:v>
                </c:pt>
                <c:pt idx="2">
                  <c:v>2.9826388888888892E-2</c:v>
                </c:pt>
                <c:pt idx="3">
                  <c:v>2.8749999999999998E-2</c:v>
                </c:pt>
                <c:pt idx="4">
                  <c:v>2.8148148148148148E-2</c:v>
                </c:pt>
                <c:pt idx="5">
                  <c:v>2.7800925925925923E-2</c:v>
                </c:pt>
                <c:pt idx="6">
                  <c:v>2.4571759259259262E-2</c:v>
                </c:pt>
                <c:pt idx="7">
                  <c:v>2.2152777777777775E-2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F-46B8-AE00-F4267092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809370512"/>
        <c:axId val="1126954416"/>
      </c:barChart>
      <c:lineChart>
        <c:grouping val="standard"/>
        <c:varyColors val="0"/>
        <c:ser>
          <c:idx val="1"/>
          <c:order val="1"/>
          <c:tx>
            <c:strRef>
              <c:f>[2]Södermanland!$O$171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[2]Södermanland!$M$172:$M$179</c:f>
              <c:strCache>
                <c:ptCount val="8"/>
                <c:pt idx="0">
                  <c:v>Södertälje Nykvarn lång</c:v>
                </c:pt>
                <c:pt idx="1">
                  <c:v>Nyköpings OK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Eskilstuna OL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[2]Södermanland!$O$172:$O$179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4F-46B8-AE00-F426709269F8}"/>
            </c:ext>
          </c:extLst>
        </c:ser>
        <c:ser>
          <c:idx val="2"/>
          <c:order val="2"/>
          <c:tx>
            <c:strRef>
              <c:f>[2]Södermanland!$P$171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[2]Södermanland!$M$172:$M$179</c:f>
              <c:strCache>
                <c:ptCount val="8"/>
                <c:pt idx="0">
                  <c:v>Södertälje Nykvarn lång</c:v>
                </c:pt>
                <c:pt idx="1">
                  <c:v>Nyköpings OK lång</c:v>
                </c:pt>
                <c:pt idx="2">
                  <c:v>OK Tor lång</c:v>
                </c:pt>
                <c:pt idx="3">
                  <c:v>Kjula IF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Eskilstuna OL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[2]Södermanland!$P$172:$P$179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4F-46B8-AE00-F4267092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370512"/>
        <c:axId val="1126954416"/>
      </c:lineChart>
      <c:catAx>
        <c:axId val="80937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6954416"/>
        <c:crosses val="autoZero"/>
        <c:auto val="1"/>
        <c:lblAlgn val="ctr"/>
        <c:lblOffset val="100"/>
        <c:noMultiLvlLbl val="0"/>
      </c:catAx>
      <c:valAx>
        <c:axId val="112695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937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rekommendtionen, H70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[2]Södermanland!$N$181</c:f>
              <c:strCache>
                <c:ptCount val="1"/>
                <c:pt idx="0">
                  <c:v>H70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[2]Södermanland!$M$182:$M$189</c:f>
              <c:strCache>
                <c:ptCount val="8"/>
                <c:pt idx="0">
                  <c:v>Södertälje Nykvarn lång</c:v>
                </c:pt>
                <c:pt idx="1">
                  <c:v>OK Klemmingen lång</c:v>
                </c:pt>
                <c:pt idx="2">
                  <c:v>Kjula IF lång</c:v>
                </c:pt>
                <c:pt idx="3">
                  <c:v>Nyköpings OK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[2]Södermanland!$N$182:$N$189</c:f>
              <c:numCache>
                <c:formatCode>h:mm:ss</c:formatCode>
                <c:ptCount val="8"/>
                <c:pt idx="0">
                  <c:v>3.5416666666666666E-2</c:v>
                </c:pt>
                <c:pt idx="1">
                  <c:v>2.5613425925925925E-2</c:v>
                </c:pt>
                <c:pt idx="2">
                  <c:v>2.5335648148148149E-2</c:v>
                </c:pt>
                <c:pt idx="3">
                  <c:v>2.4988425925925928E-2</c:v>
                </c:pt>
                <c:pt idx="4">
                  <c:v>2.4166666666666666E-2</c:v>
                </c:pt>
                <c:pt idx="5">
                  <c:v>2.4143518518518519E-2</c:v>
                </c:pt>
                <c:pt idx="6">
                  <c:v>2.4131944444444445E-2</c:v>
                </c:pt>
                <c:pt idx="7">
                  <c:v>2.3310185185185187E-2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E7B-9EC9-78FF397C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809367152"/>
        <c:axId val="673085264"/>
      </c:barChart>
      <c:lineChart>
        <c:grouping val="standard"/>
        <c:varyColors val="0"/>
        <c:ser>
          <c:idx val="1"/>
          <c:order val="1"/>
          <c:tx>
            <c:strRef>
              <c:f>[2]Södermanland!$O$181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[2]Södermanland!$M$182:$M$189</c:f>
              <c:strCache>
                <c:ptCount val="8"/>
                <c:pt idx="0">
                  <c:v>Södertälje Nykvarn lång</c:v>
                </c:pt>
                <c:pt idx="1">
                  <c:v>OK Klemmingen lång</c:v>
                </c:pt>
                <c:pt idx="2">
                  <c:v>Kjula IF lång</c:v>
                </c:pt>
                <c:pt idx="3">
                  <c:v>Nyköpings OK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[2]Södermanland!$O$182:$O$189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E7B-9EC9-78FF397C029D}"/>
            </c:ext>
          </c:extLst>
        </c:ser>
        <c:ser>
          <c:idx val="2"/>
          <c:order val="2"/>
          <c:tx>
            <c:strRef>
              <c:f>[2]Södermanland!$P$181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[2]Södermanland!$M$182:$M$189</c:f>
              <c:strCache>
                <c:ptCount val="8"/>
                <c:pt idx="0">
                  <c:v>Södertälje Nykvarn lång</c:v>
                </c:pt>
                <c:pt idx="1">
                  <c:v>OK Klemmingen lång</c:v>
                </c:pt>
                <c:pt idx="2">
                  <c:v>Kjula IF lång</c:v>
                </c:pt>
                <c:pt idx="3">
                  <c:v>Nyköpings OK lång</c:v>
                </c:pt>
                <c:pt idx="4">
                  <c:v>OK Tor lång</c:v>
                </c:pt>
                <c:pt idx="5">
                  <c:v>Ärla IF lång</c:v>
                </c:pt>
                <c:pt idx="6">
                  <c:v>Ärla IF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[2]Södermanland!$P$182:$P$189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D0-4E7B-9EC9-78FF397C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367152"/>
        <c:axId val="673085264"/>
      </c:lineChart>
      <c:catAx>
        <c:axId val="80936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085264"/>
        <c:crosses val="autoZero"/>
        <c:auto val="1"/>
        <c:lblAlgn val="ctr"/>
        <c:lblOffset val="100"/>
        <c:noMultiLvlLbl val="0"/>
      </c:catAx>
      <c:valAx>
        <c:axId val="6730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93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D75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[2]Södermanland!$N$191</c:f>
              <c:strCache>
                <c:ptCount val="1"/>
                <c:pt idx="0">
                  <c:v>D75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DC-4177-83B5-D037D9E2B848}"/>
              </c:ext>
            </c:extLst>
          </c:dPt>
          <c:cat>
            <c:strRef>
              <c:f>[2]Södermanland!$M$192:$M$199</c:f>
              <c:strCache>
                <c:ptCount val="8"/>
                <c:pt idx="0">
                  <c:v>OK Tor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Eskilstuna OL lång</c:v>
                </c:pt>
                <c:pt idx="4">
                  <c:v>Kjula IF lång</c:v>
                </c:pt>
                <c:pt idx="5">
                  <c:v>OK Klemmingen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[2]Södermanland!$N$192:$N$199</c:f>
              <c:numCache>
                <c:formatCode>h:mm:ss</c:formatCode>
                <c:ptCount val="8"/>
                <c:pt idx="0">
                  <c:v>3.6284722222222225E-2</c:v>
                </c:pt>
                <c:pt idx="1">
                  <c:v>3.5312500000000004E-2</c:v>
                </c:pt>
                <c:pt idx="2">
                  <c:v>3.2199074074074074E-2</c:v>
                </c:pt>
                <c:pt idx="3">
                  <c:v>3.1793981481481479E-2</c:v>
                </c:pt>
                <c:pt idx="4">
                  <c:v>3.0856481481481481E-2</c:v>
                </c:pt>
                <c:pt idx="5">
                  <c:v>2.7002314814814812E-2</c:v>
                </c:pt>
                <c:pt idx="6">
                  <c:v>2.5277777777777777E-2</c:v>
                </c:pt>
                <c:pt idx="7">
                  <c:v>2.2835648148148147E-2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C-4177-83B5-D037D9E2B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50459808"/>
        <c:axId val="1132669056"/>
      </c:barChart>
      <c:lineChart>
        <c:grouping val="standard"/>
        <c:varyColors val="0"/>
        <c:ser>
          <c:idx val="1"/>
          <c:order val="1"/>
          <c:tx>
            <c:strRef>
              <c:f>[2]Södermanland!$O$191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[2]Södermanland!$M$192:$M$199</c:f>
              <c:strCache>
                <c:ptCount val="8"/>
                <c:pt idx="0">
                  <c:v>OK Tor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Eskilstuna OL lång</c:v>
                </c:pt>
                <c:pt idx="4">
                  <c:v>Kjula IF lång</c:v>
                </c:pt>
                <c:pt idx="5">
                  <c:v>OK Klemmingen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[2]Södermanland!$O$192:$O$199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DC-4177-83B5-D037D9E2B848}"/>
            </c:ext>
          </c:extLst>
        </c:ser>
        <c:ser>
          <c:idx val="2"/>
          <c:order val="2"/>
          <c:tx>
            <c:strRef>
              <c:f>[2]Södermanland!$P$191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[2]Södermanland!$M$192:$M$199</c:f>
              <c:strCache>
                <c:ptCount val="8"/>
                <c:pt idx="0">
                  <c:v>OK Tor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Eskilstuna OL lång</c:v>
                </c:pt>
                <c:pt idx="4">
                  <c:v>Kjula IF lång</c:v>
                </c:pt>
                <c:pt idx="5">
                  <c:v>OK Klemmingen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[2]Södermanland!$P$192:$P$199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DC-4177-83B5-D037D9E2B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459808"/>
        <c:axId val="1132669056"/>
      </c:lineChart>
      <c:catAx>
        <c:axId val="11504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2669056"/>
        <c:crosses val="autoZero"/>
        <c:auto val="1"/>
        <c:lblAlgn val="ctr"/>
        <c:lblOffset val="100"/>
        <c:noMultiLvlLbl val="0"/>
      </c:catAx>
      <c:valAx>
        <c:axId val="11326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04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rekomendationen, H75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[2]Södermanland!$N$201</c:f>
              <c:strCache>
                <c:ptCount val="1"/>
                <c:pt idx="0">
                  <c:v>H75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[2]Södermanland!$M$202:$M$209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Kjula IF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OK Tor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[2]Södermanland!$N$202:$N$209</c:f>
              <c:numCache>
                <c:formatCode>h:mm:ss</c:formatCode>
                <c:ptCount val="8"/>
                <c:pt idx="0">
                  <c:v>2.6099537037037036E-2</c:v>
                </c:pt>
                <c:pt idx="1">
                  <c:v>2.5995370370370367E-2</c:v>
                </c:pt>
                <c:pt idx="2">
                  <c:v>2.5740740740740745E-2</c:v>
                </c:pt>
                <c:pt idx="3">
                  <c:v>2.5648148148148146E-2</c:v>
                </c:pt>
                <c:pt idx="4">
                  <c:v>2.4849537037037035E-2</c:v>
                </c:pt>
                <c:pt idx="5">
                  <c:v>2.3703703703703703E-2</c:v>
                </c:pt>
                <c:pt idx="6">
                  <c:v>2.1990740740740741E-2</c:v>
                </c:pt>
                <c:pt idx="7">
                  <c:v>2.1180555555555553E-2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4-4DDB-BFDB-01A68CE4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805146224"/>
        <c:axId val="1764938608"/>
      </c:barChart>
      <c:lineChart>
        <c:grouping val="standard"/>
        <c:varyColors val="0"/>
        <c:ser>
          <c:idx val="1"/>
          <c:order val="1"/>
          <c:tx>
            <c:strRef>
              <c:f>[2]Södermanland!$O$201</c:f>
              <c:strCache>
                <c:ptCount val="1"/>
                <c:pt idx="0">
                  <c:v>Rek min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[2]Södermanland!$M$202:$M$209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Kjula IF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OK Tor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[2]Södermanland!$O$202:$O$209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4-4DDB-BFDB-01A68CE4ED7E}"/>
            </c:ext>
          </c:extLst>
        </c:ser>
        <c:ser>
          <c:idx val="2"/>
          <c:order val="2"/>
          <c:tx>
            <c:strRef>
              <c:f>[2]Södermanland!$P$201</c:f>
              <c:strCache>
                <c:ptCount val="1"/>
                <c:pt idx="0">
                  <c:v>Rek max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[2]Södermanland!$M$202:$M$209</c:f>
              <c:strCache>
                <c:ptCount val="8"/>
                <c:pt idx="0">
                  <c:v>Ärla IF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Kjula IF lång</c:v>
                </c:pt>
                <c:pt idx="4">
                  <c:v>Nyköpings OK lång</c:v>
                </c:pt>
                <c:pt idx="5">
                  <c:v>OK Klemmingen lång</c:v>
                </c:pt>
                <c:pt idx="6">
                  <c:v>OK Tor lång</c:v>
                </c:pt>
                <c:pt idx="7">
                  <c:v>Eskilstuna OL lång</c:v>
                </c:pt>
              </c:strCache>
            </c:strRef>
          </c:cat>
          <c:val>
            <c:numRef>
              <c:f>[2]Södermanland!$P$202:$P$209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54-4DDB-BFDB-01A68CE4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146224"/>
        <c:axId val="1764938608"/>
      </c:lineChart>
      <c:catAx>
        <c:axId val="18051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64938608"/>
        <c:crosses val="autoZero"/>
        <c:auto val="1"/>
        <c:lblAlgn val="ctr"/>
        <c:lblOffset val="100"/>
        <c:noMultiLvlLbl val="0"/>
      </c:catAx>
      <c:valAx>
        <c:axId val="176493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0514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D80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[2]Södermanland!$N$211</c:f>
              <c:strCache>
                <c:ptCount val="1"/>
                <c:pt idx="0">
                  <c:v>D80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[2]Södermanland!$M$212:$M$219</c:f>
              <c:strCache>
                <c:ptCount val="8"/>
                <c:pt idx="0">
                  <c:v>OK Klemmingen lång</c:v>
                </c:pt>
                <c:pt idx="1">
                  <c:v>Kjula IF lång</c:v>
                </c:pt>
                <c:pt idx="2">
                  <c:v>Nyköpings OK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[2]Södermanland!$N$212:$N$219</c:f>
              <c:numCache>
                <c:formatCode>h:mm:ss</c:formatCode>
                <c:ptCount val="8"/>
                <c:pt idx="0">
                  <c:v>6.7974537037037042E-2</c:v>
                </c:pt>
                <c:pt idx="1">
                  <c:v>5.033564814814815E-2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9D2-9F87-5C7131F7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129257840"/>
        <c:axId val="1872061888"/>
      </c:barChart>
      <c:lineChart>
        <c:grouping val="standard"/>
        <c:varyColors val="0"/>
        <c:ser>
          <c:idx val="1"/>
          <c:order val="1"/>
          <c:tx>
            <c:strRef>
              <c:f>[2]Södermanland!$O$211</c:f>
              <c:strCache>
                <c:ptCount val="1"/>
                <c:pt idx="0">
                  <c:v>Rek min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[2]Södermanland!$M$212:$M$219</c:f>
              <c:strCache>
                <c:ptCount val="8"/>
                <c:pt idx="0">
                  <c:v>OK Klemmingen lång</c:v>
                </c:pt>
                <c:pt idx="1">
                  <c:v>Kjula IF lång</c:v>
                </c:pt>
                <c:pt idx="2">
                  <c:v>Nyköpings OK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[2]Södermanland!$O$212:$O$219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F-49D2-9F87-5C7131F7295E}"/>
            </c:ext>
          </c:extLst>
        </c:ser>
        <c:ser>
          <c:idx val="2"/>
          <c:order val="2"/>
          <c:tx>
            <c:strRef>
              <c:f>[2]Södermanland!$P$211</c:f>
              <c:strCache>
                <c:ptCount val="1"/>
                <c:pt idx="0">
                  <c:v>Rek max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[2]Södermanland!$M$212:$M$219</c:f>
              <c:strCache>
                <c:ptCount val="8"/>
                <c:pt idx="0">
                  <c:v>OK Klemmingen lång</c:v>
                </c:pt>
                <c:pt idx="1">
                  <c:v>Kjula IF lång</c:v>
                </c:pt>
                <c:pt idx="2">
                  <c:v>Nyköpings OK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[2]Södermanland!$P$212:$P$219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F-49D2-9F87-5C7131F7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57840"/>
        <c:axId val="1872061888"/>
      </c:lineChart>
      <c:catAx>
        <c:axId val="112925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2061888"/>
        <c:crosses val="autoZero"/>
        <c:auto val="1"/>
        <c:lblAlgn val="ctr"/>
        <c:lblOffset val="100"/>
        <c:noMultiLvlLbl val="0"/>
      </c:catAx>
      <c:valAx>
        <c:axId val="18720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925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H80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[2]Södermanland!$N$221</c:f>
              <c:strCache>
                <c:ptCount val="1"/>
                <c:pt idx="0">
                  <c:v>H80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[2]Södermanland!$M$222:$M$229</c:f>
              <c:strCache>
                <c:ptCount val="8"/>
                <c:pt idx="0">
                  <c:v>Nyköpings OK lång</c:v>
                </c:pt>
                <c:pt idx="1">
                  <c:v>Södertälje Nykvarn lång</c:v>
                </c:pt>
                <c:pt idx="2">
                  <c:v>Kjula IF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Eskilstuna OL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[2]Södermanland!$N$222:$N$229</c:f>
              <c:numCache>
                <c:formatCode>h:mm:ss</c:formatCode>
                <c:ptCount val="8"/>
                <c:pt idx="0">
                  <c:v>3.6851851851851851E-2</c:v>
                </c:pt>
                <c:pt idx="1">
                  <c:v>3.5509259259259261E-2</c:v>
                </c:pt>
                <c:pt idx="2">
                  <c:v>2.6875E-2</c:v>
                </c:pt>
                <c:pt idx="3">
                  <c:v>2.5335648148148149E-2</c:v>
                </c:pt>
                <c:pt idx="4">
                  <c:v>2.5185185185185185E-2</c:v>
                </c:pt>
                <c:pt idx="5">
                  <c:v>2.5034722222222222E-2</c:v>
                </c:pt>
                <c:pt idx="6">
                  <c:v>2.0995370370370373E-2</c:v>
                </c:pt>
                <c:pt idx="7">
                  <c:v>1.9050925925925926E-2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F-4936-B7F3-2E922E382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745247408"/>
        <c:axId val="1764944064"/>
      </c:barChart>
      <c:lineChart>
        <c:grouping val="standard"/>
        <c:varyColors val="0"/>
        <c:ser>
          <c:idx val="1"/>
          <c:order val="1"/>
          <c:tx>
            <c:strRef>
              <c:f>[2]Södermanland!$O$221</c:f>
              <c:strCache>
                <c:ptCount val="1"/>
                <c:pt idx="0">
                  <c:v>Rek min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[2]Södermanland!$M$222:$M$229</c:f>
              <c:strCache>
                <c:ptCount val="8"/>
                <c:pt idx="0">
                  <c:v>Nyköpings OK lång</c:v>
                </c:pt>
                <c:pt idx="1">
                  <c:v>Södertälje Nykvarn lång</c:v>
                </c:pt>
                <c:pt idx="2">
                  <c:v>Kjula IF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Eskilstuna OL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[2]Södermanland!$O$222:$O$229</c:f>
              <c:numCache>
                <c:formatCode>h:mm:ss</c:formatCode>
                <c:ptCount val="8"/>
                <c:pt idx="0">
                  <c:v>2.7777777777777776E-2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2.7777777777777776E-2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F-4936-B7F3-2E922E38263B}"/>
            </c:ext>
          </c:extLst>
        </c:ser>
        <c:ser>
          <c:idx val="2"/>
          <c:order val="2"/>
          <c:tx>
            <c:strRef>
              <c:f>[2]Södermanland!$P$221</c:f>
              <c:strCache>
                <c:ptCount val="1"/>
                <c:pt idx="0">
                  <c:v>Rek max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[2]Södermanland!$M$222:$M$229</c:f>
              <c:strCache>
                <c:ptCount val="8"/>
                <c:pt idx="0">
                  <c:v>Nyköpings OK lång</c:v>
                </c:pt>
                <c:pt idx="1">
                  <c:v>Södertälje Nykvarn lång</c:v>
                </c:pt>
                <c:pt idx="2">
                  <c:v>Kjula IF lång</c:v>
                </c:pt>
                <c:pt idx="3">
                  <c:v>OK Klemmingen lång</c:v>
                </c:pt>
                <c:pt idx="4">
                  <c:v>OK Tor lång</c:v>
                </c:pt>
                <c:pt idx="5">
                  <c:v>Eskilstuna OL lång</c:v>
                </c:pt>
                <c:pt idx="6">
                  <c:v>Ärla IF lång</c:v>
                </c:pt>
                <c:pt idx="7">
                  <c:v>Ärla IF lång</c:v>
                </c:pt>
              </c:strCache>
            </c:strRef>
          </c:cat>
          <c:val>
            <c:numRef>
              <c:f>[2]Södermanland!$P$222:$P$229</c:f>
              <c:numCache>
                <c:formatCode>h:mm:ss</c:formatCode>
                <c:ptCount val="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F-4936-B7F3-2E922E382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47408"/>
        <c:axId val="1764944064"/>
      </c:lineChart>
      <c:catAx>
        <c:axId val="74524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64944064"/>
        <c:crosses val="autoZero"/>
        <c:auto val="1"/>
        <c:lblAlgn val="ctr"/>
        <c:lblOffset val="100"/>
        <c:noMultiLvlLbl val="0"/>
      </c:catAx>
      <c:valAx>
        <c:axId val="17649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524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Banlängd i förhållande till rekommendationen, H85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[2]Södermanland!$N$231</c:f>
              <c:strCache>
                <c:ptCount val="1"/>
                <c:pt idx="0">
                  <c:v>H85 längd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[2]Södermanland!$M$232:$M$239</c:f>
              <c:strCache>
                <c:ptCount val="8"/>
                <c:pt idx="0">
                  <c:v>OK Klemmingen lång</c:v>
                </c:pt>
                <c:pt idx="1">
                  <c:v>Ärla IF lång</c:v>
                </c:pt>
                <c:pt idx="2">
                  <c:v>Kjula IF lång</c:v>
                </c:pt>
                <c:pt idx="3">
                  <c:v>Ärla IF lång</c:v>
                </c:pt>
                <c:pt idx="4">
                  <c:v>Nyköpings OK lång</c:v>
                </c:pt>
                <c:pt idx="5">
                  <c:v>OK Tor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[2]Södermanland!$N$232:$N$239</c:f>
              <c:numCache>
                <c:formatCode>0.00</c:formatCode>
                <c:ptCount val="8"/>
                <c:pt idx="0">
                  <c:v>2.62</c:v>
                </c:pt>
                <c:pt idx="1">
                  <c:v>2.52</c:v>
                </c:pt>
                <c:pt idx="2">
                  <c:v>2.5099999999999998</c:v>
                </c:pt>
                <c:pt idx="3">
                  <c:v>2.21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4-432C-B113-346D2982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936652496"/>
        <c:axId val="1764939104"/>
      </c:barChart>
      <c:lineChart>
        <c:grouping val="standard"/>
        <c:varyColors val="0"/>
        <c:ser>
          <c:idx val="1"/>
          <c:order val="1"/>
          <c:tx>
            <c:strRef>
              <c:f>[2]Södermanland!$O$231</c:f>
              <c:strCache>
                <c:ptCount val="1"/>
                <c:pt idx="0">
                  <c:v>Rek längd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[2]Södermanland!$M$232:$M$239</c:f>
              <c:strCache>
                <c:ptCount val="8"/>
                <c:pt idx="0">
                  <c:v>OK Klemmingen lång</c:v>
                </c:pt>
                <c:pt idx="1">
                  <c:v>Ärla IF lång</c:v>
                </c:pt>
                <c:pt idx="2">
                  <c:v>Kjula IF lång</c:v>
                </c:pt>
                <c:pt idx="3">
                  <c:v>Ärla IF lång</c:v>
                </c:pt>
                <c:pt idx="4">
                  <c:v>Nyköpings OK lång</c:v>
                </c:pt>
                <c:pt idx="5">
                  <c:v>OK Tor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[2]Södermanland!$O$232:$O$239</c:f>
              <c:numCache>
                <c:formatCode>0.00</c:formatCode>
                <c:ptCount val="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4-432C-B113-346D2982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652496"/>
        <c:axId val="1764939104"/>
      </c:lineChart>
      <c:catAx>
        <c:axId val="19366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64939104"/>
        <c:crosses val="autoZero"/>
        <c:auto val="1"/>
        <c:lblAlgn val="ctr"/>
        <c:lblOffset val="100"/>
        <c:noMultiLvlLbl val="0"/>
      </c:catAx>
      <c:valAx>
        <c:axId val="17649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3665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Banlängd i förhållande till rekommendationen, H90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[2]Södermanland!$N$241</c:f>
              <c:strCache>
                <c:ptCount val="1"/>
                <c:pt idx="0">
                  <c:v>H90 längd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[2]Södermanland!$M$242:$M$249</c:f>
              <c:strCache>
                <c:ptCount val="8"/>
                <c:pt idx="0">
                  <c:v>Ärla IF lång</c:v>
                </c:pt>
                <c:pt idx="1">
                  <c:v>Ärla IF lång</c:v>
                </c:pt>
                <c:pt idx="2">
                  <c:v>Nyköpings OK lång</c:v>
                </c:pt>
                <c:pt idx="3">
                  <c:v>Kjula IF lång</c:v>
                </c:pt>
                <c:pt idx="4">
                  <c:v>OK Klemmingen lång</c:v>
                </c:pt>
                <c:pt idx="5">
                  <c:v>OK Tor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[2]Södermanland!$N$242:$N$249</c:f>
              <c:numCache>
                <c:formatCode>0.00</c:formatCode>
                <c:ptCount val="8"/>
                <c:pt idx="0">
                  <c:v>2.1</c:v>
                </c:pt>
                <c:pt idx="1">
                  <c:v>1.99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B17-9D97-3CFED5BB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907639344"/>
        <c:axId val="1801906192"/>
      </c:barChart>
      <c:lineChart>
        <c:grouping val="standard"/>
        <c:varyColors val="0"/>
        <c:ser>
          <c:idx val="1"/>
          <c:order val="1"/>
          <c:tx>
            <c:strRef>
              <c:f>[2]Södermanland!$O$241</c:f>
              <c:strCache>
                <c:ptCount val="1"/>
                <c:pt idx="0">
                  <c:v>Rek längd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[2]Södermanland!$M$242:$M$249</c:f>
              <c:strCache>
                <c:ptCount val="8"/>
                <c:pt idx="0">
                  <c:v>Ärla IF lång</c:v>
                </c:pt>
                <c:pt idx="1">
                  <c:v>Ärla IF lång</c:v>
                </c:pt>
                <c:pt idx="2">
                  <c:v>Nyköpings OK lång</c:v>
                </c:pt>
                <c:pt idx="3">
                  <c:v>Kjula IF lång</c:v>
                </c:pt>
                <c:pt idx="4">
                  <c:v>OK Klemmingen lång</c:v>
                </c:pt>
                <c:pt idx="5">
                  <c:v>OK Tor lång</c:v>
                </c:pt>
                <c:pt idx="6">
                  <c:v>Eskilstuna OL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[2]Södermanland!$O$242:$O$249</c:f>
              <c:numCache>
                <c:formatCode>0.00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3-4B17-9D97-3CFED5BB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639344"/>
        <c:axId val="1801906192"/>
      </c:lineChart>
      <c:catAx>
        <c:axId val="19076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01906192"/>
        <c:crosses val="autoZero"/>
        <c:auto val="1"/>
        <c:lblAlgn val="ctr"/>
        <c:lblOffset val="100"/>
        <c:noMultiLvlLbl val="0"/>
      </c:catAx>
      <c:valAx>
        <c:axId val="180190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0763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Avvikelse från rekommenderad segrartid, medel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[3]Södermanland!$A$23</c:f>
              <c:strCache>
                <c:ptCount val="1"/>
                <c:pt idx="0">
                  <c:v>Avvikelse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42-4E91-927E-3EF8164BFB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42-4E91-927E-3EF8164BFB5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42-4E91-927E-3EF8164BFB5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42-4E91-927E-3EF8164BFB5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42-4E91-927E-3EF8164BFB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42-4E91-927E-3EF8164BFB5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42-4E91-927E-3EF8164BFB5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42-4E91-927E-3EF8164BFB5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42-4E91-927E-3EF8164BFB58}"/>
              </c:ext>
            </c:extLst>
          </c:dPt>
          <c:cat>
            <c:strRef>
              <c:f>[3]Södermanland!$B$22:$U$22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[3]Södermanland!$B$23:$U$23</c:f>
              <c:numCache>
                <c:formatCode>0%</c:formatCode>
                <c:ptCount val="20"/>
                <c:pt idx="0">
                  <c:v>1.1329230769230769</c:v>
                </c:pt>
                <c:pt idx="1">
                  <c:v>1.3705982905982905</c:v>
                </c:pt>
                <c:pt idx="2">
                  <c:v>1.1903030303030306</c:v>
                </c:pt>
                <c:pt idx="3">
                  <c:v>1.1916363636363638</c:v>
                </c:pt>
                <c:pt idx="4">
                  <c:v>1.0676363636363637</c:v>
                </c:pt>
                <c:pt idx="5">
                  <c:v>1.1008484848484847</c:v>
                </c:pt>
                <c:pt idx="6">
                  <c:v>1.0587878787878791</c:v>
                </c:pt>
                <c:pt idx="7">
                  <c:v>1.0311515151515152</c:v>
                </c:pt>
                <c:pt idx="8">
                  <c:v>1.0464242424242425</c:v>
                </c:pt>
                <c:pt idx="9">
                  <c:v>1.0883636363636366</c:v>
                </c:pt>
                <c:pt idx="10">
                  <c:v>1.1815757575757577</c:v>
                </c:pt>
                <c:pt idx="11">
                  <c:v>1.0094545454545454</c:v>
                </c:pt>
                <c:pt idx="12">
                  <c:v>1.2967272727272727</c:v>
                </c:pt>
                <c:pt idx="13">
                  <c:v>1.1837575757575758</c:v>
                </c:pt>
                <c:pt idx="14">
                  <c:v>1.1054545454545457</c:v>
                </c:pt>
                <c:pt idx="15">
                  <c:v>1.0219393939393939</c:v>
                </c:pt>
                <c:pt idx="16">
                  <c:v>1.180848484848485</c:v>
                </c:pt>
                <c:pt idx="17">
                  <c:v>1.0390303030303032</c:v>
                </c:pt>
                <c:pt idx="18">
                  <c:v>0</c:v>
                </c:pt>
                <c:pt idx="19">
                  <c:v>1.0551515151515152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142-4E91-927E-3EF8164BF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26687407"/>
        <c:axId val="2111125711"/>
      </c:barChart>
      <c:lineChart>
        <c:grouping val="standard"/>
        <c:varyColors val="0"/>
        <c:ser>
          <c:idx val="1"/>
          <c:order val="1"/>
          <c:tx>
            <c:strRef>
              <c:f>[3]Södermanland!$A$25</c:f>
              <c:strCache>
                <c:ptCount val="1"/>
                <c:pt idx="0">
                  <c:v>Rekommendation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[3]Södermanland!$B$22:$U$22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[3]Södermanland!$B$25:$U$25</c:f>
              <c:numCache>
                <c:formatCode>0%</c:formatCode>
                <c:ptCount val="20"/>
                <c:pt idx="0">
                  <c:v>1.08</c:v>
                </c:pt>
                <c:pt idx="1">
                  <c:v>1.08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1.0900000000000001</c:v>
                </c:pt>
                <c:pt idx="7">
                  <c:v>1.0900000000000001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1.0900000000000001</c:v>
                </c:pt>
                <c:pt idx="11">
                  <c:v>1.0900000000000001</c:v>
                </c:pt>
                <c:pt idx="12">
                  <c:v>1.0900000000000001</c:v>
                </c:pt>
                <c:pt idx="13">
                  <c:v>1.0900000000000001</c:v>
                </c:pt>
                <c:pt idx="14">
                  <c:v>1.0900000000000001</c:v>
                </c:pt>
                <c:pt idx="15">
                  <c:v>1.0900000000000001</c:v>
                </c:pt>
                <c:pt idx="16">
                  <c:v>1.0900000000000001</c:v>
                </c:pt>
                <c:pt idx="17">
                  <c:v>1.0900000000000001</c:v>
                </c:pt>
                <c:pt idx="18">
                  <c:v>1.0900000000000001</c:v>
                </c:pt>
                <c:pt idx="19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142-4E91-927E-3EF8164BFB58}"/>
            </c:ext>
          </c:extLst>
        </c:ser>
        <c:ser>
          <c:idx val="2"/>
          <c:order val="2"/>
          <c:tx>
            <c:strRef>
              <c:f>[3]Södermanland!$A$26</c:f>
              <c:strCache>
                <c:ptCount val="1"/>
                <c:pt idx="0">
                  <c:v>Rekommendation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[3]Södermanland!$B$22:$U$22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[3]Södermanland!$B$26:$U$26</c:f>
              <c:numCache>
                <c:formatCode>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142-4E91-927E-3EF8164BF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87407"/>
        <c:axId val="2111125711"/>
      </c:lineChart>
      <c:catAx>
        <c:axId val="12668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1125711"/>
        <c:crosses val="autoZero"/>
        <c:auto val="1"/>
        <c:lblAlgn val="ctr"/>
        <c:lblOffset val="100"/>
        <c:noMultiLvlLbl val="0"/>
      </c:catAx>
      <c:valAx>
        <c:axId val="211112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668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Kvinnors andel av mäns segrartid, medel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[3]Södermanland!$B$29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[3]Södermanland!$A$30:$A$40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[3]Södermanland!$B$30:$B$40</c:f>
              <c:numCache>
                <c:formatCode>0%</c:formatCode>
                <c:ptCount val="11"/>
                <c:pt idx="0">
                  <c:v>0.82659017211274632</c:v>
                </c:pt>
                <c:pt idx="1">
                  <c:v>0.99888109042823736</c:v>
                </c:pt>
                <c:pt idx="2">
                  <c:v>0.96983043382514866</c:v>
                </c:pt>
                <c:pt idx="3">
                  <c:v>1.0268014576231339</c:v>
                </c:pt>
                <c:pt idx="4">
                  <c:v>0.96146564205368057</c:v>
                </c:pt>
                <c:pt idx="5">
                  <c:v>1.170509125840538</c:v>
                </c:pt>
                <c:pt idx="6">
                  <c:v>1.0954331353676019</c:v>
                </c:pt>
                <c:pt idx="7">
                  <c:v>1.0817222156327839</c:v>
                </c:pt>
                <c:pt idx="8">
                  <c:v>1.1364909006066259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3-408E-B690-CB1CAFE1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90993215"/>
        <c:axId val="593481807"/>
      </c:barChart>
      <c:lineChart>
        <c:grouping val="standard"/>
        <c:varyColors val="0"/>
        <c:ser>
          <c:idx val="1"/>
          <c:order val="1"/>
          <c:tx>
            <c:strRef>
              <c:f>[3]Södermanland!$C$29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[3]Södermanland!$A$30:$A$40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[3]Södermanland!$C$30:$C$40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3-408E-B690-CB1CAFE1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93215"/>
        <c:axId val="593481807"/>
      </c:lineChart>
      <c:catAx>
        <c:axId val="490993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93481807"/>
        <c:crosses val="autoZero"/>
        <c:auto val="1"/>
        <c:lblAlgn val="ctr"/>
        <c:lblOffset val="100"/>
        <c:noMultiLvlLbl val="0"/>
      </c:catAx>
      <c:valAx>
        <c:axId val="59348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099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Kvinnors andel av mäns kilometertid, lång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[2]Södermanland!$B$63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[2]Södermanland!$A$64:$A$74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[2]Södermanland!$B$64:$B$74</c:f>
              <c:numCache>
                <c:formatCode>0%</c:formatCode>
                <c:ptCount val="11"/>
                <c:pt idx="0">
                  <c:v>1.3863634888771252</c:v>
                </c:pt>
                <c:pt idx="1">
                  <c:v>1.2426405489976311</c:v>
                </c:pt>
                <c:pt idx="2">
                  <c:v>1.2013074162272961</c:v>
                </c:pt>
                <c:pt idx="3">
                  <c:v>1.2273341167030505</c:v>
                </c:pt>
                <c:pt idx="4">
                  <c:v>1.2969053580107501</c:v>
                </c:pt>
                <c:pt idx="5">
                  <c:v>1.4561438234982114</c:v>
                </c:pt>
                <c:pt idx="6">
                  <c:v>1.484868286823948</c:v>
                </c:pt>
                <c:pt idx="7">
                  <c:v>1.373695137952514</c:v>
                </c:pt>
                <c:pt idx="8">
                  <c:v>1.5692396153505976</c:v>
                </c:pt>
                <c:pt idx="9">
                  <c:v>2.464848290660135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3-4D8A-A89C-417868E1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38010687"/>
        <c:axId val="381992031"/>
      </c:barChart>
      <c:lineChart>
        <c:grouping val="standard"/>
        <c:varyColors val="0"/>
        <c:ser>
          <c:idx val="1"/>
          <c:order val="1"/>
          <c:tx>
            <c:strRef>
              <c:f>[2]Södermanland!$C$63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[2]Södermanland!$A$64:$A$74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[2]Södermanland!$C$64:$C$74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3-4D8A-A89C-417868E1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10687"/>
        <c:axId val="381992031"/>
      </c:lineChart>
      <c:catAx>
        <c:axId val="138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81992031"/>
        <c:crosses val="autoZero"/>
        <c:auto val="1"/>
        <c:lblAlgn val="ctr"/>
        <c:lblOffset val="100"/>
        <c:noMultiLvlLbl val="0"/>
      </c:catAx>
      <c:valAx>
        <c:axId val="38199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801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Kvinnors andel av mäns banlängd, medel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[3]Södermanland!$B$44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[3]Södermanland!$A$45:$A$55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[3]Södermanland!$B$45:$B$55</c:f>
              <c:numCache>
                <c:formatCode>0%</c:formatCode>
                <c:ptCount val="11"/>
                <c:pt idx="0">
                  <c:v>0.76254050550874908</c:v>
                </c:pt>
                <c:pt idx="1">
                  <c:v>0.80505415162454863</c:v>
                </c:pt>
                <c:pt idx="2">
                  <c:v>0.7982536764705882</c:v>
                </c:pt>
                <c:pt idx="3">
                  <c:v>0.80828756864702966</c:v>
                </c:pt>
                <c:pt idx="4">
                  <c:v>0.79969650986342944</c:v>
                </c:pt>
                <c:pt idx="5">
                  <c:v>0.80702702702702689</c:v>
                </c:pt>
                <c:pt idx="6">
                  <c:v>0.83553766532489926</c:v>
                </c:pt>
                <c:pt idx="7">
                  <c:v>0.76282051282051277</c:v>
                </c:pt>
                <c:pt idx="8">
                  <c:v>0.77412731006160174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0-4689-BC70-A3C5EF40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10135343"/>
        <c:axId val="37637087"/>
      </c:barChart>
      <c:lineChart>
        <c:grouping val="standard"/>
        <c:varyColors val="0"/>
        <c:ser>
          <c:idx val="1"/>
          <c:order val="1"/>
          <c:tx>
            <c:strRef>
              <c:f>[3]Södermanland!$C$44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[3]Södermanland!$A$45:$A$55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[3]Södermanland!$C$45:$C$55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0-4689-BC70-A3C5EF40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35343"/>
        <c:axId val="37637087"/>
      </c:lineChart>
      <c:catAx>
        <c:axId val="310135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7637087"/>
        <c:crosses val="autoZero"/>
        <c:auto val="1"/>
        <c:lblAlgn val="ctr"/>
        <c:lblOffset val="100"/>
        <c:noMultiLvlLbl val="0"/>
      </c:catAx>
      <c:valAx>
        <c:axId val="3763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013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Kvinnors andel av mäns kilometertid, medel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[3]Södermanland!$B$60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[3]Södermanland!$A$61:$A$71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[3]Södermanland!$B$61:$B$71</c:f>
              <c:numCache>
                <c:formatCode>0%</c:formatCode>
                <c:ptCount val="11"/>
                <c:pt idx="0">
                  <c:v>1.1074997205905348</c:v>
                </c:pt>
                <c:pt idx="1">
                  <c:v>1.2476160561082481</c:v>
                </c:pt>
                <c:pt idx="2">
                  <c:v>1.2147176199888901</c:v>
                </c:pt>
                <c:pt idx="3">
                  <c:v>1.2778121999501388</c:v>
                </c:pt>
                <c:pt idx="4">
                  <c:v>1.2014416699211121</c:v>
                </c:pt>
                <c:pt idx="5">
                  <c:v>1.4331676848876644</c:v>
                </c:pt>
                <c:pt idx="6">
                  <c:v>1.3255776021649099</c:v>
                </c:pt>
                <c:pt idx="7">
                  <c:v>1.408207738208777</c:v>
                </c:pt>
                <c:pt idx="8">
                  <c:v>1.4627547885604992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2-4833-A25F-024A96D65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5823327"/>
        <c:axId val="402699151"/>
      </c:barChart>
      <c:lineChart>
        <c:grouping val="standard"/>
        <c:varyColors val="0"/>
        <c:ser>
          <c:idx val="1"/>
          <c:order val="1"/>
          <c:tx>
            <c:strRef>
              <c:f>[3]Södermanland!$C$60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[3]Södermanland!$A$61:$A$71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[3]Södermanland!$C$61:$C$71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2-4833-A25F-024A96D65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327"/>
        <c:axId val="402699151"/>
      </c:lineChart>
      <c:catAx>
        <c:axId val="582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2699151"/>
        <c:crosses val="autoZero"/>
        <c:auto val="1"/>
        <c:lblAlgn val="ctr"/>
        <c:lblOffset val="100"/>
        <c:noMultiLvlLbl val="0"/>
      </c:catAx>
      <c:valAx>
        <c:axId val="40269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2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/>
              <a:t>Genomsnittlig kilometertid för segraren per klass, medel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[3]Södermanland!$B$76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[3]Södermanland!$A$77:$A$87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[3]Södermanland!$B$77:$B$87</c:f>
              <c:numCache>
                <c:formatCode>[$-F400]h:mm:ss\ AM/PM</c:formatCode>
                <c:ptCount val="11"/>
                <c:pt idx="0">
                  <c:v>6.4991501753865529E-3</c:v>
                </c:pt>
                <c:pt idx="1">
                  <c:v>6.3685793723047999E-3</c:v>
                </c:pt>
                <c:pt idx="2">
                  <c:v>5.8380312717286704E-3</c:v>
                </c:pt>
                <c:pt idx="3">
                  <c:v>6.2381979019829076E-3</c:v>
                </c:pt>
                <c:pt idx="4">
                  <c:v>6.2635660231288633E-3</c:v>
                </c:pt>
                <c:pt idx="5">
                  <c:v>7.5405916239390689E-3</c:v>
                </c:pt>
                <c:pt idx="6">
                  <c:v>8.5585124563720104E-3</c:v>
                </c:pt>
                <c:pt idx="7">
                  <c:v>8.8170080927777415E-3</c:v>
                </c:pt>
                <c:pt idx="8">
                  <c:v>9.8876518335481618E-3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7-4769-A5F6-ECA9461589AE}"/>
            </c:ext>
          </c:extLst>
        </c:ser>
        <c:ser>
          <c:idx val="1"/>
          <c:order val="1"/>
          <c:tx>
            <c:strRef>
              <c:f>[3]Södermanland!$C$76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7-4769-A5F6-ECA9461589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[3]Södermanland!$A$77:$A$87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[3]Södermanland!$C$77:$C$87</c:f>
              <c:numCache>
                <c:formatCode>[$-F400]h:mm:ss\ AM/PM</c:formatCode>
                <c:ptCount val="11"/>
                <c:pt idx="0">
                  <c:v>5.8683086366117659E-3</c:v>
                </c:pt>
                <c:pt idx="1">
                  <c:v>5.1045987594698257E-3</c:v>
                </c:pt>
                <c:pt idx="2">
                  <c:v>4.8060809982998897E-3</c:v>
                </c:pt>
                <c:pt idx="3">
                  <c:v>4.8819364083597938E-3</c:v>
                </c:pt>
                <c:pt idx="4">
                  <c:v>5.213375047612703E-3</c:v>
                </c:pt>
                <c:pt idx="5">
                  <c:v>5.261485940167651E-3</c:v>
                </c:pt>
                <c:pt idx="6">
                  <c:v>6.4564401528770547E-3</c:v>
                </c:pt>
                <c:pt idx="7">
                  <c:v>6.2611558320172763E-3</c:v>
                </c:pt>
                <c:pt idx="8">
                  <c:v>6.759609957099252E-3</c:v>
                </c:pt>
                <c:pt idx="9">
                  <c:v>8.5368753108418152E-3</c:v>
                </c:pt>
                <c:pt idx="10">
                  <c:v>1.1190844463234203E-2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7-4769-A5F6-ECA9461589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34655423"/>
        <c:axId val="135407535"/>
      </c:barChart>
      <c:catAx>
        <c:axId val="13465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5407535"/>
        <c:crosses val="autoZero"/>
        <c:auto val="1"/>
        <c:lblAlgn val="ctr"/>
        <c:lblOffset val="100"/>
        <c:noMultiLvlLbl val="0"/>
      </c:catAx>
      <c:valAx>
        <c:axId val="13540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65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D35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[3]Södermanland!$N$29</c:f>
              <c:strCache>
                <c:ptCount val="1"/>
                <c:pt idx="0">
                  <c:v>D35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71-4C88-AFAE-5C8F1749D809}"/>
              </c:ext>
            </c:extLst>
          </c:dPt>
          <c:cat>
            <c:strRef>
              <c:f>[3]Södermanland!$M$30:$M$34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[3]Södermanland!$N$30:$N$34</c:f>
              <c:numCache>
                <c:formatCode>[$-F400]h:mm:ss\ AM/PM</c:formatCode>
                <c:ptCount val="5"/>
                <c:pt idx="0">
                  <c:v>3.2812500000000001E-2</c:v>
                </c:pt>
                <c:pt idx="1">
                  <c:v>2.9398148148148149E-2</c:v>
                </c:pt>
                <c:pt idx="2">
                  <c:v>2.9398148148148149E-2</c:v>
                </c:pt>
                <c:pt idx="3">
                  <c:v>2.1099537037037038E-2</c:v>
                </c:pt>
                <c:pt idx="4">
                  <c:v>1.9247685185185184E-2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1-4C88-AFAE-5C8F1749D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737786271"/>
        <c:axId val="279960719"/>
      </c:barChart>
      <c:lineChart>
        <c:grouping val="standard"/>
        <c:varyColors val="0"/>
        <c:ser>
          <c:idx val="1"/>
          <c:order val="1"/>
          <c:tx>
            <c:strRef>
              <c:f>[3]Södermanland!$O$29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[3]Södermanland!$M$30:$M$34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[3]Södermanland!$O$30:$O$34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1-4C88-AFAE-5C8F1749D809}"/>
            </c:ext>
          </c:extLst>
        </c:ser>
        <c:ser>
          <c:idx val="2"/>
          <c:order val="2"/>
          <c:tx>
            <c:strRef>
              <c:f>[3]Södermanland!$P$29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[3]Södermanland!$M$30:$M$34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[3]Södermanland!$P$30:$P$34</c:f>
              <c:numCache>
                <c:formatCode>h:mm:ss</c:formatCode>
                <c:ptCount val="5"/>
                <c:pt idx="0">
                  <c:v>2.4305555555555556E-2</c:v>
                </c:pt>
                <c:pt idx="1">
                  <c:v>2.4305555555555556E-2</c:v>
                </c:pt>
                <c:pt idx="2">
                  <c:v>2.4305555555555556E-2</c:v>
                </c:pt>
                <c:pt idx="3">
                  <c:v>2.4305555555555556E-2</c:v>
                </c:pt>
                <c:pt idx="4">
                  <c:v>2.4305555555555556E-2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1-4C88-AFAE-5C8F1749D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786271"/>
        <c:axId val="279960719"/>
      </c:lineChart>
      <c:catAx>
        <c:axId val="737786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9960719"/>
        <c:crosses val="autoZero"/>
        <c:auto val="1"/>
        <c:lblAlgn val="ctr"/>
        <c:lblOffset val="100"/>
        <c:noMultiLvlLbl val="0"/>
      </c:catAx>
      <c:valAx>
        <c:axId val="27996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778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Segratid i förhållande till rekommendationen, D40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[3]Södermanland!$N$43</c:f>
              <c:strCache>
                <c:ptCount val="1"/>
                <c:pt idx="0">
                  <c:v>D40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B8-48EE-8FC0-3082665D61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B8-48EE-8FC0-3082665D612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B8-48EE-8FC0-3082665D612F}"/>
              </c:ext>
            </c:extLst>
          </c:dPt>
          <c:cat>
            <c:strRef>
              <c:f>[3]Södermanland!$M$44:$M$48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[3]Södermanland!$N$44:$N$48</c:f>
              <c:numCache>
                <c:formatCode>h:mm:ss</c:formatCode>
                <c:ptCount val="5"/>
                <c:pt idx="0">
                  <c:v>2.8287037037037038E-2</c:v>
                </c:pt>
                <c:pt idx="1">
                  <c:v>2.521990740740741E-2</c:v>
                </c:pt>
                <c:pt idx="2">
                  <c:v>2.0648148148148148E-2</c:v>
                </c:pt>
                <c:pt idx="3">
                  <c:v>2.0358796296296295E-2</c:v>
                </c:pt>
                <c:pt idx="4">
                  <c:v>1.9143518518518518E-2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B8-48EE-8FC0-3082665D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113038367"/>
        <c:axId val="272001087"/>
      </c:barChart>
      <c:lineChart>
        <c:grouping val="standard"/>
        <c:varyColors val="0"/>
        <c:ser>
          <c:idx val="1"/>
          <c:order val="1"/>
          <c:tx>
            <c:strRef>
              <c:f>[3]Södermanland!$O$43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[3]Södermanland!$M$44:$M$48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[3]Södermanland!$O$44:$O$48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B8-48EE-8FC0-3082665D612F}"/>
            </c:ext>
          </c:extLst>
        </c:ser>
        <c:ser>
          <c:idx val="2"/>
          <c:order val="2"/>
          <c:tx>
            <c:strRef>
              <c:f>[3]Södermanland!$P$43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[3]Södermanland!$M$44:$M$48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[3]Södermanland!$P$44:$P$48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B8-48EE-8FC0-3082665D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038367"/>
        <c:axId val="272001087"/>
      </c:lineChart>
      <c:catAx>
        <c:axId val="211303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2001087"/>
        <c:crosses val="autoZero"/>
        <c:auto val="1"/>
        <c:lblAlgn val="ctr"/>
        <c:lblOffset val="100"/>
        <c:noMultiLvlLbl val="0"/>
      </c:catAx>
      <c:valAx>
        <c:axId val="27200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303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H35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[3]Södermanland!$N$36</c:f>
              <c:strCache>
                <c:ptCount val="1"/>
                <c:pt idx="0">
                  <c:v>H35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D6-4E6E-B88A-BB25774A595F}"/>
              </c:ext>
            </c:extLst>
          </c:dPt>
          <c:cat>
            <c:strRef>
              <c:f>[3]Södermanland!$M$37:$M$41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Ärla IF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[3]Södermanland!$N$37:$N$41</c:f>
              <c:numCache>
                <c:formatCode>h:mm:ss</c:formatCode>
                <c:ptCount val="5"/>
                <c:pt idx="0">
                  <c:v>4.5370370370370366E-2</c:v>
                </c:pt>
                <c:pt idx="1">
                  <c:v>2.6192129629629631E-2</c:v>
                </c:pt>
                <c:pt idx="2">
                  <c:v>2.1238425925925924E-2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6-4E6E-B88A-BB25774A5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5858575"/>
        <c:axId val="271994143"/>
      </c:barChart>
      <c:lineChart>
        <c:grouping val="standard"/>
        <c:varyColors val="0"/>
        <c:ser>
          <c:idx val="1"/>
          <c:order val="1"/>
          <c:tx>
            <c:strRef>
              <c:f>[3]Södermanland!$O$36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[3]Södermanland!$M$37:$M$41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Ärla IF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[3]Södermanland!$O$37:$O$41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D6-4E6E-B88A-BB25774A595F}"/>
            </c:ext>
          </c:extLst>
        </c:ser>
        <c:ser>
          <c:idx val="2"/>
          <c:order val="2"/>
          <c:tx>
            <c:strRef>
              <c:f>[3]Södermanland!$P$36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[3]Södermanland!$M$37:$M$41</c:f>
              <c:strCache>
                <c:ptCount val="5"/>
                <c:pt idx="0">
                  <c:v>SNO medel</c:v>
                </c:pt>
                <c:pt idx="1">
                  <c:v>OK Tor medel</c:v>
                </c:pt>
                <c:pt idx="2">
                  <c:v>Ärla IF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[3]Södermanland!$P$37:$P$41</c:f>
              <c:numCache>
                <c:formatCode>h:mm:ss</c:formatCode>
                <c:ptCount val="5"/>
                <c:pt idx="0">
                  <c:v>2.4305555555555556E-2</c:v>
                </c:pt>
                <c:pt idx="1">
                  <c:v>2.4305555555555556E-2</c:v>
                </c:pt>
                <c:pt idx="2">
                  <c:v>2.4305555555555556E-2</c:v>
                </c:pt>
                <c:pt idx="3">
                  <c:v>2.4305555555555556E-2</c:v>
                </c:pt>
                <c:pt idx="4">
                  <c:v>2.4305555555555556E-2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D6-4E6E-B88A-BB25774A5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8575"/>
        <c:axId val="271994143"/>
      </c:lineChart>
      <c:catAx>
        <c:axId val="1585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1994143"/>
        <c:crosses val="autoZero"/>
        <c:auto val="1"/>
        <c:lblAlgn val="ctr"/>
        <c:lblOffset val="100"/>
        <c:noMultiLvlLbl val="0"/>
      </c:catAx>
      <c:valAx>
        <c:axId val="27199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58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rekomendationen, H40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[3]Södermanland!$N$50</c:f>
              <c:strCache>
                <c:ptCount val="1"/>
                <c:pt idx="0">
                  <c:v>H40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7A-402B-B247-C2A10773F7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7A-402B-B247-C2A10773F7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7A-402B-B247-C2A10773F71A}"/>
              </c:ext>
            </c:extLst>
          </c:dPt>
          <c:cat>
            <c:strRef>
              <c:f>[3]Södermanland!$M$51:$M$55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[3]Södermanland!$N$51:$N$55</c:f>
              <c:numCache>
                <c:formatCode>h:mm:ss</c:formatCode>
                <c:ptCount val="5"/>
                <c:pt idx="0">
                  <c:v>2.8182870370370372E-2</c:v>
                </c:pt>
                <c:pt idx="1">
                  <c:v>2.7615740740740743E-2</c:v>
                </c:pt>
                <c:pt idx="2">
                  <c:v>2.0578703703703703E-2</c:v>
                </c:pt>
                <c:pt idx="3">
                  <c:v>1.9606481481481482E-2</c:v>
                </c:pt>
                <c:pt idx="4">
                  <c:v>1.7800925925925925E-2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7A-402B-B247-C2A10773F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50000847"/>
        <c:axId val="402698159"/>
      </c:barChart>
      <c:lineChart>
        <c:grouping val="standard"/>
        <c:varyColors val="0"/>
        <c:ser>
          <c:idx val="1"/>
          <c:order val="1"/>
          <c:tx>
            <c:strRef>
              <c:f>[3]Södermanland!$O$50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[3]Södermanland!$M$51:$M$55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[3]Södermanland!$O$51:$O$55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7A-402B-B247-C2A10773F71A}"/>
            </c:ext>
          </c:extLst>
        </c:ser>
        <c:ser>
          <c:idx val="2"/>
          <c:order val="2"/>
          <c:tx>
            <c:strRef>
              <c:f>[3]Södermanland!$P$50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[3]Södermanland!$M$51:$M$55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[3]Södermanland!$P$51:$P$55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7A-402B-B247-C2A10773F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000847"/>
        <c:axId val="402698159"/>
      </c:lineChart>
      <c:catAx>
        <c:axId val="650000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2698159"/>
        <c:crosses val="autoZero"/>
        <c:auto val="1"/>
        <c:lblAlgn val="ctr"/>
        <c:lblOffset val="100"/>
        <c:noMultiLvlLbl val="0"/>
      </c:catAx>
      <c:valAx>
        <c:axId val="40269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000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D45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[3]Södermanland!$N$57</c:f>
              <c:strCache>
                <c:ptCount val="1"/>
                <c:pt idx="0">
                  <c:v>D45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9-4FCC-9614-BAB320996D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9-4FCC-9614-BAB320996D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9-4FCC-9614-BAB320996D40}"/>
              </c:ext>
            </c:extLst>
          </c:dPt>
          <c:cat>
            <c:strRef>
              <c:f>[3]Södermanland!$M$58:$M$62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OK Tor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[3]Södermanland!$N$58:$N$62</c:f>
              <c:numCache>
                <c:formatCode>h:mm:ss</c:formatCode>
                <c:ptCount val="5"/>
                <c:pt idx="0">
                  <c:v>2.6736111111111113E-2</c:v>
                </c:pt>
                <c:pt idx="1">
                  <c:v>2.0405092592592593E-2</c:v>
                </c:pt>
                <c:pt idx="2">
                  <c:v>1.9375E-2</c:v>
                </c:pt>
                <c:pt idx="3">
                  <c:v>1.8136574074074072E-2</c:v>
                </c:pt>
                <c:pt idx="4">
                  <c:v>1.7291666666666667E-2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9-4FCC-9614-BAB32099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5856655"/>
        <c:axId val="307461855"/>
      </c:barChart>
      <c:lineChart>
        <c:grouping val="standard"/>
        <c:varyColors val="0"/>
        <c:ser>
          <c:idx val="1"/>
          <c:order val="1"/>
          <c:tx>
            <c:strRef>
              <c:f>[3]Södermanland!$O$57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[3]Södermanland!$M$58:$M$62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OK Tor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[3]Södermanland!$O$58:$O$62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19-4FCC-9614-BAB320996D40}"/>
            </c:ext>
          </c:extLst>
        </c:ser>
        <c:ser>
          <c:idx val="2"/>
          <c:order val="2"/>
          <c:tx>
            <c:strRef>
              <c:f>[3]Södermanland!$P$57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[3]Södermanland!$M$58:$M$62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OK Tor medel</c:v>
                </c:pt>
                <c:pt idx="3">
                  <c:v>Ärla IF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[3]Södermanland!$P$58:$P$62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19-4FCC-9614-BAB32099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655"/>
        <c:axId val="307461855"/>
      </c:lineChart>
      <c:catAx>
        <c:axId val="15856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7461855"/>
        <c:crosses val="autoZero"/>
        <c:auto val="1"/>
        <c:lblAlgn val="ctr"/>
        <c:lblOffset val="100"/>
        <c:noMultiLvlLbl val="0"/>
      </c:catAx>
      <c:valAx>
        <c:axId val="30746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5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H45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[3]Södermanland!$N$64</c:f>
              <c:strCache>
                <c:ptCount val="1"/>
                <c:pt idx="0">
                  <c:v>H45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[3]Södermanland!$M$65:$M$69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[3]Södermanland!$N$65:$N$69</c:f>
              <c:numCache>
                <c:formatCode>h:mm:ss</c:formatCode>
                <c:ptCount val="5"/>
                <c:pt idx="0">
                  <c:v>2.5289351851851851E-2</c:v>
                </c:pt>
                <c:pt idx="1">
                  <c:v>2.3854166666666666E-2</c:v>
                </c:pt>
                <c:pt idx="2">
                  <c:v>2.2916666666666669E-2</c:v>
                </c:pt>
                <c:pt idx="3">
                  <c:v>1.6944444444444443E-2</c:v>
                </c:pt>
                <c:pt idx="4">
                  <c:v>1.6111111111111111E-2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C-46C2-A196-D54E5D70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651806895"/>
        <c:axId val="409000303"/>
      </c:barChart>
      <c:lineChart>
        <c:grouping val="standard"/>
        <c:varyColors val="0"/>
        <c:ser>
          <c:idx val="1"/>
          <c:order val="1"/>
          <c:tx>
            <c:strRef>
              <c:f>[3]Södermanland!$O$64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[3]Södermanland!$M$65:$M$69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[3]Södermanland!$O$65:$O$69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C-46C2-A196-D54E5D707078}"/>
            </c:ext>
          </c:extLst>
        </c:ser>
        <c:ser>
          <c:idx val="2"/>
          <c:order val="2"/>
          <c:tx>
            <c:strRef>
              <c:f>[3]Södermanland!$P$64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[3]Södermanland!$M$65:$M$69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[3]Södermanland!$P$65:$P$69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C-46C2-A196-D54E5D70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806895"/>
        <c:axId val="409000303"/>
      </c:lineChart>
      <c:catAx>
        <c:axId val="1651806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000303"/>
        <c:crosses val="autoZero"/>
        <c:auto val="1"/>
        <c:lblAlgn val="ctr"/>
        <c:lblOffset val="100"/>
        <c:noMultiLvlLbl val="0"/>
      </c:catAx>
      <c:valAx>
        <c:axId val="40900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1806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D50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[3]Södermanland!$N$71</c:f>
              <c:strCache>
                <c:ptCount val="1"/>
                <c:pt idx="0">
                  <c:v>D50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5-49EF-B184-D77864012B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5-49EF-B184-D77864012B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F5-49EF-B184-D77864012BCF}"/>
              </c:ext>
            </c:extLst>
          </c:dPt>
          <c:cat>
            <c:strRef>
              <c:f>[3]Södermanland!$M$72:$M$76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[3]Södermanland!$N$72:$N$76</c:f>
              <c:numCache>
                <c:formatCode>h:mm:ss</c:formatCode>
                <c:ptCount val="5"/>
                <c:pt idx="0">
                  <c:v>2.4675925925925924E-2</c:v>
                </c:pt>
                <c:pt idx="1">
                  <c:v>2.0057870370370368E-2</c:v>
                </c:pt>
                <c:pt idx="2">
                  <c:v>1.9976851851851853E-2</c:v>
                </c:pt>
                <c:pt idx="3">
                  <c:v>1.8506944444444444E-2</c:v>
                </c:pt>
                <c:pt idx="4">
                  <c:v>1.7881944444444443E-2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F5-49EF-B184-D77864012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10136303"/>
        <c:axId val="271998607"/>
      </c:barChart>
      <c:lineChart>
        <c:grouping val="standard"/>
        <c:varyColors val="0"/>
        <c:ser>
          <c:idx val="1"/>
          <c:order val="1"/>
          <c:tx>
            <c:strRef>
              <c:f>[3]Södermanland!$O$71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[3]Södermanland!$M$72:$M$76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[3]Södermanland!$O$72:$O$76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F5-49EF-B184-D77864012BCF}"/>
            </c:ext>
          </c:extLst>
        </c:ser>
        <c:ser>
          <c:idx val="2"/>
          <c:order val="2"/>
          <c:tx>
            <c:strRef>
              <c:f>[3]Södermanland!$P$71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[3]Södermanland!$M$72:$M$76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[3]Södermanland!$P$72:$P$76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F5-49EF-B184-D77864012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36303"/>
        <c:axId val="271998607"/>
      </c:lineChart>
      <c:catAx>
        <c:axId val="310136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1998607"/>
        <c:crosses val="autoZero"/>
        <c:auto val="1"/>
        <c:lblAlgn val="ctr"/>
        <c:lblOffset val="100"/>
        <c:noMultiLvlLbl val="0"/>
      </c:catAx>
      <c:valAx>
        <c:axId val="27199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013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000"/>
              <a:t>Genomsnittlig kilometertid för segraren per klass, lång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[2]Södermanland!$B$79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[2]Södermanland!$A$80:$A$90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[2]Södermanland!$B$80:$B$90</c:f>
              <c:numCache>
                <c:formatCode>[$-F400]h:mm:ss\ AM/PM</c:formatCode>
                <c:ptCount val="11"/>
                <c:pt idx="0">
                  <c:v>7.2796496303654925E-3</c:v>
                </c:pt>
                <c:pt idx="1">
                  <c:v>6.1253001555605655E-3</c:v>
                </c:pt>
                <c:pt idx="2">
                  <c:v>5.9743103739226221E-3</c:v>
                </c:pt>
                <c:pt idx="3">
                  <c:v>6.0430166809784663E-3</c:v>
                </c:pt>
                <c:pt idx="4">
                  <c:v>6.4806110523914356E-3</c:v>
                </c:pt>
                <c:pt idx="5">
                  <c:v>7.8376988994774185E-3</c:v>
                </c:pt>
                <c:pt idx="6">
                  <c:v>8.9386373991623674E-3</c:v>
                </c:pt>
                <c:pt idx="7">
                  <c:v>8.9535400577823981E-3</c:v>
                </c:pt>
                <c:pt idx="8">
                  <c:v>1.073426398820357E-2</c:v>
                </c:pt>
                <c:pt idx="9">
                  <c:v>2.299926143602013E-2</c:v>
                </c:pt>
                <c:pt idx="10" formatCode="h:mm:ss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0-4E48-A0CA-D0FEC944CCA3}"/>
            </c:ext>
          </c:extLst>
        </c:ser>
        <c:ser>
          <c:idx val="1"/>
          <c:order val="1"/>
          <c:tx>
            <c:strRef>
              <c:f>[2]Södermanland!$C$79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[2]Södermanland!$A$80:$A$90</c:f>
              <c:strCache>
                <c:ptCount val="11"/>
                <c:pt idx="0">
                  <c:v>DH35</c:v>
                </c:pt>
                <c:pt idx="1">
                  <c:v>DH40</c:v>
                </c:pt>
                <c:pt idx="2">
                  <c:v>DH45</c:v>
                </c:pt>
                <c:pt idx="3">
                  <c:v>DH50</c:v>
                </c:pt>
                <c:pt idx="4">
                  <c:v>DH55</c:v>
                </c:pt>
                <c:pt idx="5">
                  <c:v>DH60</c:v>
                </c:pt>
                <c:pt idx="6">
                  <c:v>DH65</c:v>
                </c:pt>
                <c:pt idx="7">
                  <c:v>DH70</c:v>
                </c:pt>
                <c:pt idx="8">
                  <c:v>DH75</c:v>
                </c:pt>
                <c:pt idx="9">
                  <c:v>DH80</c:v>
                </c:pt>
                <c:pt idx="10">
                  <c:v>DH85</c:v>
                </c:pt>
              </c:strCache>
            </c:strRef>
          </c:cat>
          <c:val>
            <c:numRef>
              <c:f>[2]Södermanland!$C$80:$C$90</c:f>
              <c:numCache>
                <c:formatCode>[$-F400]h:mm:ss\ AM/PM</c:formatCode>
                <c:ptCount val="11"/>
                <c:pt idx="0">
                  <c:v>5.2508953739553469E-3</c:v>
                </c:pt>
                <c:pt idx="1">
                  <c:v>4.9292614509493541E-3</c:v>
                </c:pt>
                <c:pt idx="2">
                  <c:v>4.9731736383389138E-3</c:v>
                </c:pt>
                <c:pt idx="3">
                  <c:v>4.9236932296900819E-3</c:v>
                </c:pt>
                <c:pt idx="4">
                  <c:v>4.9969807066968085E-3</c:v>
                </c:pt>
                <c:pt idx="5">
                  <c:v>5.3825032754307774E-3</c:v>
                </c:pt>
                <c:pt idx="6">
                  <c:v>6.0198183761346422E-3</c:v>
                </c:pt>
                <c:pt idx="7">
                  <c:v>6.5178508756517893E-3</c:v>
                </c:pt>
                <c:pt idx="8">
                  <c:v>6.8404237843596206E-3</c:v>
                </c:pt>
                <c:pt idx="9">
                  <c:v>9.3309034568859715E-3</c:v>
                </c:pt>
                <c:pt idx="10" formatCode="h:mm:ss">
                  <c:v>1.1894457911362346E-2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0-4E48-A0CA-D0FEC944C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03550319"/>
        <c:axId val="305931855"/>
      </c:barChart>
      <c:catAx>
        <c:axId val="30355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5931855"/>
        <c:crosses val="autoZero"/>
        <c:auto val="1"/>
        <c:lblAlgn val="ctr"/>
        <c:lblOffset val="100"/>
        <c:noMultiLvlLbl val="0"/>
      </c:catAx>
      <c:valAx>
        <c:axId val="30593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355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H50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[3]Södermanland!$N$78</c:f>
              <c:strCache>
                <c:ptCount val="1"/>
                <c:pt idx="0">
                  <c:v>H50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DA-4EC9-A18A-EEE7564FC60F}"/>
              </c:ext>
            </c:extLst>
          </c:dPt>
          <c:cat>
            <c:strRef>
              <c:f>[3]Södermanland!$M$79:$M$83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[3]Södermanland!$N$79:$N$83</c:f>
              <c:numCache>
                <c:formatCode>h:mm:ss</c:formatCode>
                <c:ptCount val="5"/>
                <c:pt idx="0">
                  <c:v>2.6168981481481477E-2</c:v>
                </c:pt>
                <c:pt idx="1">
                  <c:v>2.1087962962962961E-2</c:v>
                </c:pt>
                <c:pt idx="2">
                  <c:v>1.834490740740741E-2</c:v>
                </c:pt>
                <c:pt idx="3">
                  <c:v>1.6967592592592593E-2</c:v>
                </c:pt>
                <c:pt idx="4">
                  <c:v>1.5891203703703703E-2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A-4EC9-A18A-EEE7564F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110852559"/>
        <c:axId val="893520943"/>
      </c:barChart>
      <c:lineChart>
        <c:grouping val="standard"/>
        <c:varyColors val="0"/>
        <c:ser>
          <c:idx val="1"/>
          <c:order val="1"/>
          <c:tx>
            <c:strRef>
              <c:f>[3]Södermanland!$O$78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[3]Södermanland!$M$79:$M$83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[3]Södermanland!$O$79:$O$83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DA-4EC9-A18A-EEE7564FC60F}"/>
            </c:ext>
          </c:extLst>
        </c:ser>
        <c:ser>
          <c:idx val="2"/>
          <c:order val="2"/>
          <c:tx>
            <c:strRef>
              <c:f>[3]Södermanland!$P$78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[3]Södermanland!$M$79:$M$83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[3]Södermanland!$P$79:$P$83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DA-4EC9-A18A-EEE7564F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852559"/>
        <c:axId val="893520943"/>
      </c:lineChart>
      <c:catAx>
        <c:axId val="2110852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3520943"/>
        <c:crosses val="autoZero"/>
        <c:auto val="1"/>
        <c:lblAlgn val="ctr"/>
        <c:lblOffset val="100"/>
        <c:noMultiLvlLbl val="0"/>
      </c:catAx>
      <c:valAx>
        <c:axId val="89352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085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D55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[3]Södermanland!$N$85</c:f>
              <c:strCache>
                <c:ptCount val="1"/>
                <c:pt idx="0">
                  <c:v>D55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4-474B-8512-B78D760C8D7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4-474B-8512-B78D760C8D72}"/>
              </c:ext>
            </c:extLst>
          </c:dPt>
          <c:cat>
            <c:strRef>
              <c:f>[3]Södermanland!$M$86:$M$90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[3]Södermanland!$N$86:$N$90</c:f>
              <c:numCache>
                <c:formatCode>h:mm:ss</c:formatCode>
                <c:ptCount val="5"/>
                <c:pt idx="0">
                  <c:v>2.8935185185185185E-2</c:v>
                </c:pt>
                <c:pt idx="1">
                  <c:v>1.8888888888888889E-2</c:v>
                </c:pt>
                <c:pt idx="2">
                  <c:v>1.8842592592592591E-2</c:v>
                </c:pt>
                <c:pt idx="3">
                  <c:v>1.7071759259259259E-2</c:v>
                </c:pt>
                <c:pt idx="4">
                  <c:v>1.6180555555555556E-2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94-474B-8512-B78D760C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07583951"/>
        <c:axId val="307455903"/>
      </c:barChart>
      <c:lineChart>
        <c:grouping val="standard"/>
        <c:varyColors val="0"/>
        <c:ser>
          <c:idx val="1"/>
          <c:order val="1"/>
          <c:tx>
            <c:strRef>
              <c:f>[3]Södermanland!$O$85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[3]Södermanland!$M$86:$M$90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[3]Södermanland!$O$86:$O$90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94-474B-8512-B78D760C8D72}"/>
            </c:ext>
          </c:extLst>
        </c:ser>
        <c:ser>
          <c:idx val="2"/>
          <c:order val="2"/>
          <c:tx>
            <c:strRef>
              <c:f>[3]Södermanland!$P$85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[3]Södermanland!$M$86:$M$90</c:f>
              <c:strCache>
                <c:ptCount val="5"/>
                <c:pt idx="0">
                  <c:v>SNO medel</c:v>
                </c:pt>
                <c:pt idx="1">
                  <c:v>Strängnäs Malmby medel</c:v>
                </c:pt>
                <c:pt idx="2">
                  <c:v>Trosabygdens OK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[3]Södermanland!$P$86:$P$90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94-474B-8512-B78D760C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83951"/>
        <c:axId val="307455903"/>
      </c:lineChart>
      <c:catAx>
        <c:axId val="60758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7455903"/>
        <c:crosses val="autoZero"/>
        <c:auto val="1"/>
        <c:lblAlgn val="ctr"/>
        <c:lblOffset val="100"/>
        <c:noMultiLvlLbl val="0"/>
      </c:catAx>
      <c:valAx>
        <c:axId val="30745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58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H55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[3]Södermanland!$N$92</c:f>
              <c:strCache>
                <c:ptCount val="1"/>
                <c:pt idx="0">
                  <c:v>H55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E-418C-BB49-0884F4FF508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7E-418C-BB49-0884F4FF50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7E-418C-BB49-0884F4FF5080}"/>
              </c:ext>
            </c:extLst>
          </c:dPt>
          <c:cat>
            <c:strRef>
              <c:f>[3]Södermanland!$M$93:$M$97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[3]Södermanland!$N$93:$N$97</c:f>
              <c:numCache>
                <c:formatCode>h:mm:ss</c:formatCode>
                <c:ptCount val="5"/>
                <c:pt idx="0">
                  <c:v>2.809027777777778E-2</c:v>
                </c:pt>
                <c:pt idx="1">
                  <c:v>2.0694444444444446E-2</c:v>
                </c:pt>
                <c:pt idx="2">
                  <c:v>2.0092592592592592E-2</c:v>
                </c:pt>
                <c:pt idx="3">
                  <c:v>1.9166666666666669E-2</c:v>
                </c:pt>
                <c:pt idx="4">
                  <c:v>1.5879629629629629E-2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7E-418C-BB49-0884F4FF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32266751"/>
        <c:axId val="469611967"/>
      </c:barChart>
      <c:lineChart>
        <c:grouping val="standard"/>
        <c:varyColors val="0"/>
        <c:ser>
          <c:idx val="1"/>
          <c:order val="1"/>
          <c:tx>
            <c:strRef>
              <c:f>[3]Södermanland!$O$92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[3]Södermanland!$M$93:$M$97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[3]Södermanland!$O$93:$O$97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7E-418C-BB49-0884F4FF5080}"/>
            </c:ext>
          </c:extLst>
        </c:ser>
        <c:ser>
          <c:idx val="2"/>
          <c:order val="2"/>
          <c:tx>
            <c:strRef>
              <c:f>[3]Södermanland!$P$92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[3]Södermanland!$M$93:$M$97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Ärla IF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[3]Södermanland!$P$93:$P$97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7E-418C-BB49-0884F4FF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66751"/>
        <c:axId val="469611967"/>
      </c:lineChart>
      <c:catAx>
        <c:axId val="132266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9611967"/>
        <c:crosses val="autoZero"/>
        <c:auto val="1"/>
        <c:lblAlgn val="ctr"/>
        <c:lblOffset val="100"/>
        <c:noMultiLvlLbl val="0"/>
      </c:catAx>
      <c:valAx>
        <c:axId val="46961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2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D60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[3]Södermanland!$N$99</c:f>
              <c:strCache>
                <c:ptCount val="1"/>
                <c:pt idx="0">
                  <c:v>D60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0D-4726-8B9E-11B9D235564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0D-4726-8B9E-11B9D2355647}"/>
              </c:ext>
            </c:extLst>
          </c:dPt>
          <c:cat>
            <c:strRef>
              <c:f>[3]Södermanland!$M$100:$M$104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[3]Södermanland!$N$100:$N$104</c:f>
              <c:numCache>
                <c:formatCode>h:mm:ss</c:formatCode>
                <c:ptCount val="5"/>
                <c:pt idx="0">
                  <c:v>2.6493055555555558E-2</c:v>
                </c:pt>
                <c:pt idx="1">
                  <c:v>2.5509259259259259E-2</c:v>
                </c:pt>
                <c:pt idx="2">
                  <c:v>2.0983796296296296E-2</c:v>
                </c:pt>
                <c:pt idx="3">
                  <c:v>2.0081018518518519E-2</c:v>
                </c:pt>
                <c:pt idx="4">
                  <c:v>1.9756944444444445E-2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0D-4726-8B9E-11B9D235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5822847"/>
        <c:axId val="721016239"/>
      </c:barChart>
      <c:lineChart>
        <c:grouping val="standard"/>
        <c:varyColors val="0"/>
        <c:ser>
          <c:idx val="1"/>
          <c:order val="1"/>
          <c:tx>
            <c:strRef>
              <c:f>[3]Södermanland!$O$99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[3]Södermanland!$M$100:$M$104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[3]Södermanland!$O$100:$O$104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0D-4726-8B9E-11B9D2355647}"/>
            </c:ext>
          </c:extLst>
        </c:ser>
        <c:ser>
          <c:idx val="2"/>
          <c:order val="2"/>
          <c:tx>
            <c:strRef>
              <c:f>[3]Södermanland!$P$99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[3]Södermanland!$M$100:$M$104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[3]Södermanland!$P$100:$P$104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0D-4726-8B9E-11B9D235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847"/>
        <c:axId val="721016239"/>
      </c:lineChart>
      <c:catAx>
        <c:axId val="5822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1016239"/>
        <c:crosses val="autoZero"/>
        <c:auto val="1"/>
        <c:lblAlgn val="ctr"/>
        <c:lblOffset val="100"/>
        <c:noMultiLvlLbl val="0"/>
      </c:catAx>
      <c:valAx>
        <c:axId val="72101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2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H60 medel</a:t>
            </a:r>
          </a:p>
        </c:rich>
      </c:tx>
      <c:layout>
        <c:manualLayout>
          <c:xMode val="edge"/>
          <c:yMode val="edge"/>
          <c:x val="0.13667344706911635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[3]Södermanland!$N$106</c:f>
              <c:strCache>
                <c:ptCount val="1"/>
                <c:pt idx="0">
                  <c:v>H60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96-4DB1-87F5-8585FF1EAB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96-4DB1-87F5-8585FF1EAB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96-4DB1-87F5-8585FF1EABEC}"/>
              </c:ext>
            </c:extLst>
          </c:dPt>
          <c:cat>
            <c:strRef>
              <c:f>[3]Södermanland!$M$107:$M$111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[3]Södermanland!$N$107:$N$111</c:f>
              <c:numCache>
                <c:formatCode>h:mm:ss</c:formatCode>
                <c:ptCount val="5"/>
                <c:pt idx="0">
                  <c:v>2.5497685185185189E-2</c:v>
                </c:pt>
                <c:pt idx="1">
                  <c:v>1.8715277777777779E-2</c:v>
                </c:pt>
                <c:pt idx="2">
                  <c:v>1.8680555555555554E-2</c:v>
                </c:pt>
                <c:pt idx="3">
                  <c:v>1.7615740740740741E-2</c:v>
                </c:pt>
                <c:pt idx="4">
                  <c:v>1.5879629629629629E-2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6-4DB1-87F5-8585FF1E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110857839"/>
        <c:axId val="284441903"/>
      </c:barChart>
      <c:lineChart>
        <c:grouping val="standard"/>
        <c:varyColors val="0"/>
        <c:ser>
          <c:idx val="1"/>
          <c:order val="1"/>
          <c:tx>
            <c:strRef>
              <c:f>[3]Södermanland!$O$106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[3]Södermanland!$M$107:$M$111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[3]Södermanland!$O$107:$O$111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96-4DB1-87F5-8585FF1EABEC}"/>
            </c:ext>
          </c:extLst>
        </c:ser>
        <c:ser>
          <c:idx val="2"/>
          <c:order val="2"/>
          <c:tx>
            <c:strRef>
              <c:f>[3]Södermanland!$P$106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[3]Södermanland!$M$107:$M$111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[3]Södermanland!$P$107:$P$111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96-4DB1-87F5-8585FF1E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857839"/>
        <c:axId val="284441903"/>
      </c:lineChart>
      <c:catAx>
        <c:axId val="2110857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84441903"/>
        <c:crosses val="autoZero"/>
        <c:auto val="1"/>
        <c:lblAlgn val="ctr"/>
        <c:lblOffset val="100"/>
        <c:noMultiLvlLbl val="0"/>
      </c:catAx>
      <c:valAx>
        <c:axId val="28444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0857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D65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[3]Södermanland!$N$113</c:f>
              <c:strCache>
                <c:ptCount val="1"/>
                <c:pt idx="0">
                  <c:v>D65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[3]Södermanland!$M$114:$M$118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OK Tor medel</c:v>
                </c:pt>
                <c:pt idx="3">
                  <c:v>Strängnäs Malmby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[3]Södermanland!$N$114:$N$118</c:f>
              <c:numCache>
                <c:formatCode>h:mm:ss</c:formatCode>
                <c:ptCount val="5"/>
                <c:pt idx="0">
                  <c:v>2.8043981481481479E-2</c:v>
                </c:pt>
                <c:pt idx="1">
                  <c:v>2.7592592592592596E-2</c:v>
                </c:pt>
                <c:pt idx="2">
                  <c:v>2.3113425925925926E-2</c:v>
                </c:pt>
                <c:pt idx="3">
                  <c:v>2.3043981481481481E-2</c:v>
                </c:pt>
                <c:pt idx="4">
                  <c:v>2.2025462962962958E-2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9-482B-858A-151FD185E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34653503"/>
        <c:axId val="13081535"/>
      </c:barChart>
      <c:lineChart>
        <c:grouping val="standard"/>
        <c:varyColors val="0"/>
        <c:ser>
          <c:idx val="1"/>
          <c:order val="1"/>
          <c:tx>
            <c:strRef>
              <c:f>[3]Södermanland!$O$113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[3]Södermanland!$M$114:$M$118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OK Tor medel</c:v>
                </c:pt>
                <c:pt idx="3">
                  <c:v>Strängnäs Malmby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[3]Södermanland!$O$114:$O$118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9-482B-858A-151FD185E2AC}"/>
            </c:ext>
          </c:extLst>
        </c:ser>
        <c:ser>
          <c:idx val="2"/>
          <c:order val="2"/>
          <c:tx>
            <c:strRef>
              <c:f>[3]Södermanland!$P$113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[3]Södermanland!$M$114:$M$118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OK Tor medel</c:v>
                </c:pt>
                <c:pt idx="3">
                  <c:v>Strängnäs Malmby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[3]Södermanland!$P$114:$P$118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09-482B-858A-151FD185E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3503"/>
        <c:axId val="13081535"/>
      </c:lineChart>
      <c:catAx>
        <c:axId val="134653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081535"/>
        <c:crosses val="autoZero"/>
        <c:auto val="1"/>
        <c:lblAlgn val="ctr"/>
        <c:lblOffset val="100"/>
        <c:noMultiLvlLbl val="0"/>
      </c:catAx>
      <c:valAx>
        <c:axId val="1308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653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H65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[3]Södermanland!$N$120</c:f>
              <c:strCache>
                <c:ptCount val="1"/>
                <c:pt idx="0">
                  <c:v>H65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2-44AF-9953-CB0BE2DC78E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2-44AF-9953-CB0BE2DC78E7}"/>
              </c:ext>
            </c:extLst>
          </c:dPt>
          <c:cat>
            <c:strRef>
              <c:f>[3]Södermanland!$M$121:$M$125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[3]Södermanland!$N$121:$N$125</c:f>
              <c:numCache>
                <c:formatCode>h:mm:ss</c:formatCode>
                <c:ptCount val="5"/>
                <c:pt idx="0">
                  <c:v>3.0740740740740739E-2</c:v>
                </c:pt>
                <c:pt idx="1">
                  <c:v>2.8055555555555556E-2</c:v>
                </c:pt>
                <c:pt idx="2">
                  <c:v>1.9166666666666669E-2</c:v>
                </c:pt>
                <c:pt idx="3">
                  <c:v>1.8275462962962962E-2</c:v>
                </c:pt>
                <c:pt idx="4">
                  <c:v>1.6793981481481483E-2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2-44AF-9953-CB0BE2DC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651805455"/>
        <c:axId val="593489247"/>
      </c:barChart>
      <c:lineChart>
        <c:grouping val="standard"/>
        <c:varyColors val="0"/>
        <c:ser>
          <c:idx val="1"/>
          <c:order val="1"/>
          <c:tx>
            <c:strRef>
              <c:f>[3]Södermanland!$O$120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[3]Södermanland!$M$121:$M$125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[3]Södermanland!$O$121:$O$125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32-44AF-9953-CB0BE2DC78E7}"/>
            </c:ext>
          </c:extLst>
        </c:ser>
        <c:ser>
          <c:idx val="2"/>
          <c:order val="2"/>
          <c:tx>
            <c:strRef>
              <c:f>[3]Södermanland!$P$120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[3]Södermanland!$M$121:$M$125</c:f>
              <c:strCache>
                <c:ptCount val="5"/>
                <c:pt idx="0">
                  <c:v>Trosabygdens OK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[3]Södermanland!$P$121:$P$125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32-44AF-9953-CB0BE2DC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805455"/>
        <c:axId val="593489247"/>
      </c:lineChart>
      <c:catAx>
        <c:axId val="1651805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93489247"/>
        <c:crosses val="autoZero"/>
        <c:auto val="1"/>
        <c:lblAlgn val="ctr"/>
        <c:lblOffset val="100"/>
        <c:noMultiLvlLbl val="0"/>
      </c:catAx>
      <c:valAx>
        <c:axId val="59348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1805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D70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[3]Södermanland!$N$127</c:f>
              <c:strCache>
                <c:ptCount val="1"/>
                <c:pt idx="0">
                  <c:v>D70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D-4DDA-8232-1090E9882A7E}"/>
              </c:ext>
            </c:extLst>
          </c:dPt>
          <c:cat>
            <c:strRef>
              <c:f>[3]Södermanland!$M$128:$M$132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[3]Södermanland!$N$128:$N$132</c:f>
              <c:numCache>
                <c:formatCode>h:mm:ss</c:formatCode>
                <c:ptCount val="5"/>
                <c:pt idx="0">
                  <c:v>2.508101851851852E-2</c:v>
                </c:pt>
                <c:pt idx="1">
                  <c:v>2.4710648148148148E-2</c:v>
                </c:pt>
                <c:pt idx="2">
                  <c:v>2.1168981481481483E-2</c:v>
                </c:pt>
                <c:pt idx="3">
                  <c:v>2.0150462962962964E-2</c:v>
                </c:pt>
                <c:pt idx="4">
                  <c:v>1.4444444444444446E-2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DD-4DDA-8232-1090E9882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03452287"/>
        <c:axId val="932426847"/>
      </c:barChart>
      <c:lineChart>
        <c:grouping val="standard"/>
        <c:varyColors val="0"/>
        <c:ser>
          <c:idx val="1"/>
          <c:order val="1"/>
          <c:tx>
            <c:strRef>
              <c:f>[3]Södermanland!$O$127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[3]Södermanland!$M$128:$M$132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[3]Södermanland!$O$128:$O$132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D-4DDA-8232-1090E9882A7E}"/>
            </c:ext>
          </c:extLst>
        </c:ser>
        <c:ser>
          <c:idx val="2"/>
          <c:order val="2"/>
          <c:tx>
            <c:strRef>
              <c:f>[3]Södermanland!$P$127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[3]Södermanland!$M$128:$M$132</c:f>
              <c:strCache>
                <c:ptCount val="5"/>
                <c:pt idx="0">
                  <c:v>SNO medel</c:v>
                </c:pt>
                <c:pt idx="1">
                  <c:v>Trosabygdens OK medel</c:v>
                </c:pt>
                <c:pt idx="2">
                  <c:v>Strängnäs Malmby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[3]Södermanland!$P$128:$P$132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D-4DDA-8232-1090E9882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52287"/>
        <c:axId val="932426847"/>
      </c:lineChart>
      <c:catAx>
        <c:axId val="403452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2426847"/>
        <c:crosses val="autoZero"/>
        <c:auto val="1"/>
        <c:lblAlgn val="ctr"/>
        <c:lblOffset val="100"/>
        <c:noMultiLvlLbl val="0"/>
      </c:catAx>
      <c:valAx>
        <c:axId val="93242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3452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rekomendationen, H70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[3]Södermanland!$N$134</c:f>
              <c:strCache>
                <c:ptCount val="1"/>
                <c:pt idx="0">
                  <c:v>H70 tid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[3]Södermanland!$M$135:$M$139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[3]Södermanland!$N$135:$N$139</c:f>
              <c:numCache>
                <c:formatCode>h:mm:ss</c:formatCode>
                <c:ptCount val="5"/>
                <c:pt idx="0">
                  <c:v>2.0405092592592593E-2</c:v>
                </c:pt>
                <c:pt idx="1">
                  <c:v>2.0312500000000001E-2</c:v>
                </c:pt>
                <c:pt idx="2">
                  <c:v>2.0081018518518519E-2</c:v>
                </c:pt>
                <c:pt idx="3">
                  <c:v>1.9363425925925926E-2</c:v>
                </c:pt>
                <c:pt idx="4">
                  <c:v>1.741898148148148E-2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F-4575-BF39-92489396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85140015"/>
        <c:axId val="35623055"/>
      </c:barChart>
      <c:lineChart>
        <c:grouping val="standard"/>
        <c:varyColors val="0"/>
        <c:ser>
          <c:idx val="1"/>
          <c:order val="1"/>
          <c:tx>
            <c:strRef>
              <c:f>[3]Södermanland!$O$134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[3]Södermanland!$M$135:$M$139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[3]Södermanland!$O$135:$O$139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F-4575-BF39-924893968A61}"/>
            </c:ext>
          </c:extLst>
        </c:ser>
        <c:ser>
          <c:idx val="2"/>
          <c:order val="2"/>
          <c:tx>
            <c:strRef>
              <c:f>[3]Södermanland!$P$134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[3]Södermanland!$M$135:$M$139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[3]Södermanland!$P$135:$P$139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8F-4575-BF39-92489396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40015"/>
        <c:axId val="35623055"/>
      </c:lineChart>
      <c:catAx>
        <c:axId val="28514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623055"/>
        <c:crosses val="autoZero"/>
        <c:auto val="1"/>
        <c:lblAlgn val="ctr"/>
        <c:lblOffset val="100"/>
        <c:noMultiLvlLbl val="0"/>
      </c:catAx>
      <c:valAx>
        <c:axId val="356230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8514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rekomendationen, D75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[3]Södermanland!$N$141</c:f>
              <c:strCache>
                <c:ptCount val="1"/>
                <c:pt idx="0">
                  <c:v>D75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F-4D8B-BF50-E449785F62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F-4D8B-BF50-E449785F62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F-4D8B-BF50-E449785F6255}"/>
              </c:ext>
            </c:extLst>
          </c:dPt>
          <c:cat>
            <c:strRef>
              <c:f>[3]Södermanland!$M$142:$M$146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OK Tor medel</c:v>
                </c:pt>
                <c:pt idx="4">
                  <c:v>Trosabygdens OK medel</c:v>
                </c:pt>
              </c:strCache>
            </c:strRef>
          </c:cat>
          <c:val>
            <c:numRef>
              <c:f>[3]Södermanland!$N$142:$N$146</c:f>
              <c:numCache>
                <c:formatCode>h:mm:ss</c:formatCode>
                <c:ptCount val="5"/>
                <c:pt idx="0">
                  <c:v>3.0601851851851852E-2</c:v>
                </c:pt>
                <c:pt idx="1">
                  <c:v>2.6018518518518521E-2</c:v>
                </c:pt>
                <c:pt idx="2">
                  <c:v>1.9837962962962963E-2</c:v>
                </c:pt>
                <c:pt idx="3">
                  <c:v>1.8819444444444448E-2</c:v>
                </c:pt>
                <c:pt idx="4">
                  <c:v>1.7476851851851851E-2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7F-4D8B-BF50-E449785F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713755359"/>
        <c:axId val="932479919"/>
      </c:barChart>
      <c:lineChart>
        <c:grouping val="standard"/>
        <c:varyColors val="0"/>
        <c:ser>
          <c:idx val="1"/>
          <c:order val="1"/>
          <c:tx>
            <c:strRef>
              <c:f>[3]Södermanland!$O$141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[3]Södermanland!$M$142:$M$146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OK Tor medel</c:v>
                </c:pt>
                <c:pt idx="4">
                  <c:v>Trosabygdens OK medel</c:v>
                </c:pt>
              </c:strCache>
            </c:strRef>
          </c:cat>
          <c:val>
            <c:numRef>
              <c:f>[3]Södermanland!$O$142:$O$146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7F-4D8B-BF50-E449785F6255}"/>
            </c:ext>
          </c:extLst>
        </c:ser>
        <c:ser>
          <c:idx val="2"/>
          <c:order val="2"/>
          <c:tx>
            <c:strRef>
              <c:f>[3]Södermanland!$P$141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[3]Södermanland!$M$142:$M$146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Ärla IF medel</c:v>
                </c:pt>
                <c:pt idx="3">
                  <c:v>OK Tor medel</c:v>
                </c:pt>
                <c:pt idx="4">
                  <c:v>Trosabygdens OK medel</c:v>
                </c:pt>
              </c:strCache>
            </c:strRef>
          </c:cat>
          <c:val>
            <c:numRef>
              <c:f>[3]Södermanland!$P$142:$P$146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7F-4D8B-BF50-E449785F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55359"/>
        <c:axId val="932479919"/>
      </c:lineChart>
      <c:catAx>
        <c:axId val="1713755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2479919"/>
        <c:crosses val="autoZero"/>
        <c:auto val="1"/>
        <c:lblAlgn val="ctr"/>
        <c:lblOffset val="100"/>
        <c:noMultiLvlLbl val="0"/>
      </c:catAx>
      <c:valAx>
        <c:axId val="93247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1375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Avvikelse från rekommenderad segrartid, lång Södermanland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[2]Södermanland!$A$26</c:f>
              <c:strCache>
                <c:ptCount val="1"/>
                <c:pt idx="0">
                  <c:v>Avvikelse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18-4E05-994C-9773BB8CFF2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18-4E05-994C-9773BB8CFF2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18-4E05-994C-9773BB8CFF2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18-4E05-994C-9773BB8CFF2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18-4E05-994C-9773BB8CFF2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18-4E05-994C-9773BB8CFF2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718-4E05-994C-9773BB8CFF2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718-4E05-994C-9773BB8CFF2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718-4E05-994C-9773BB8CFF2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718-4E05-994C-9773BB8CFF29}"/>
              </c:ext>
            </c:extLst>
          </c:dPt>
          <c:cat>
            <c:strRef>
              <c:f>[2]Södermanland!$B$25:$U$25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[2]Södermanland!$B$26:$U$26</c:f>
              <c:numCache>
                <c:formatCode>0%</c:formatCode>
                <c:ptCount val="20"/>
                <c:pt idx="0">
                  <c:v>0.98805333333333323</c:v>
                </c:pt>
                <c:pt idx="1">
                  <c:v>1.0049999999999999</c:v>
                </c:pt>
                <c:pt idx="2">
                  <c:v>0.8333666666666667</c:v>
                </c:pt>
                <c:pt idx="3">
                  <c:v>0.90603333333333325</c:v>
                </c:pt>
                <c:pt idx="4">
                  <c:v>0.92900793650793634</c:v>
                </c:pt>
                <c:pt idx="5">
                  <c:v>0.94547619047619047</c:v>
                </c:pt>
                <c:pt idx="6">
                  <c:v>0.85309523809523813</c:v>
                </c:pt>
                <c:pt idx="7">
                  <c:v>0.84853174603174586</c:v>
                </c:pt>
                <c:pt idx="8">
                  <c:v>0.93635964912280689</c:v>
                </c:pt>
                <c:pt idx="9">
                  <c:v>0.88600877192982452</c:v>
                </c:pt>
                <c:pt idx="10">
                  <c:v>1.002406015037594</c:v>
                </c:pt>
                <c:pt idx="11">
                  <c:v>0.8649122807017543</c:v>
                </c:pt>
                <c:pt idx="12">
                  <c:v>1.1697549019607842</c:v>
                </c:pt>
                <c:pt idx="13">
                  <c:v>0.9685154061624649</c:v>
                </c:pt>
                <c:pt idx="14">
                  <c:v>0.97387254901960763</c:v>
                </c:pt>
                <c:pt idx="15">
                  <c:v>0.87715686274509796</c:v>
                </c:pt>
                <c:pt idx="16">
                  <c:v>1.0230882352941175</c:v>
                </c:pt>
                <c:pt idx="17">
                  <c:v>0.82676470588235296</c:v>
                </c:pt>
                <c:pt idx="18">
                  <c:v>2.0043137254901957</c:v>
                </c:pt>
                <c:pt idx="19">
                  <c:v>0.90990196078431373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718-4E05-994C-9773BB8C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543170719"/>
        <c:axId val="1582753695"/>
      </c:barChart>
      <c:lineChart>
        <c:grouping val="standard"/>
        <c:varyColors val="0"/>
        <c:ser>
          <c:idx val="1"/>
          <c:order val="1"/>
          <c:tx>
            <c:strRef>
              <c:f>[2]Södermanland!$A$28</c:f>
              <c:strCache>
                <c:ptCount val="1"/>
                <c:pt idx="0">
                  <c:v>Rekommendation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[2]Södermanland!$B$25:$U$25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[2]Södermanland!$B$28:$U$28</c:f>
              <c:numCache>
                <c:formatCode>0%</c:formatCode>
                <c:ptCount val="20"/>
                <c:pt idx="0">
                  <c:v>1.04</c:v>
                </c:pt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 formatCode="0.00%">
                  <c:v>1.0476000000000001</c:v>
                </c:pt>
                <c:pt idx="5" formatCode="0.00%">
                  <c:v>1.0476000000000001</c:v>
                </c:pt>
                <c:pt idx="6" formatCode="0.00%">
                  <c:v>1.0476000000000001</c:v>
                </c:pt>
                <c:pt idx="7" formatCode="0.00%">
                  <c:v>1.0476000000000001</c:v>
                </c:pt>
                <c:pt idx="8" formatCode="0.00%">
                  <c:v>1.0526</c:v>
                </c:pt>
                <c:pt idx="9" formatCode="0.00%">
                  <c:v>1.0526</c:v>
                </c:pt>
                <c:pt idx="10" formatCode="0.00%">
                  <c:v>1.0526</c:v>
                </c:pt>
                <c:pt idx="11" formatCode="0.00%">
                  <c:v>1.0526</c:v>
                </c:pt>
                <c:pt idx="12">
                  <c:v>1.06</c:v>
                </c:pt>
                <c:pt idx="13">
                  <c:v>1.06</c:v>
                </c:pt>
                <c:pt idx="14">
                  <c:v>1.06</c:v>
                </c:pt>
                <c:pt idx="15">
                  <c:v>1.06</c:v>
                </c:pt>
                <c:pt idx="16">
                  <c:v>1.06</c:v>
                </c:pt>
                <c:pt idx="17">
                  <c:v>1.06</c:v>
                </c:pt>
                <c:pt idx="18">
                  <c:v>1.06</c:v>
                </c:pt>
                <c:pt idx="19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718-4E05-994C-9773BB8CFF29}"/>
            </c:ext>
          </c:extLst>
        </c:ser>
        <c:ser>
          <c:idx val="2"/>
          <c:order val="2"/>
          <c:tx>
            <c:strRef>
              <c:f>[2]Södermanland!$A$29</c:f>
              <c:strCache>
                <c:ptCount val="1"/>
                <c:pt idx="0">
                  <c:v>Rekommendation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[2]Södermanland!$B$25:$U$25</c:f>
              <c:strCache>
                <c:ptCount val="20"/>
                <c:pt idx="0">
                  <c:v>D35</c:v>
                </c:pt>
                <c:pt idx="1">
                  <c:v>H35</c:v>
                </c:pt>
                <c:pt idx="2">
                  <c:v>D40</c:v>
                </c:pt>
                <c:pt idx="3">
                  <c:v>H40</c:v>
                </c:pt>
                <c:pt idx="4">
                  <c:v>D45</c:v>
                </c:pt>
                <c:pt idx="5">
                  <c:v>H45</c:v>
                </c:pt>
                <c:pt idx="6">
                  <c:v>D50</c:v>
                </c:pt>
                <c:pt idx="7">
                  <c:v>H50</c:v>
                </c:pt>
                <c:pt idx="8">
                  <c:v>D55</c:v>
                </c:pt>
                <c:pt idx="9">
                  <c:v>H55</c:v>
                </c:pt>
                <c:pt idx="10">
                  <c:v>D60</c:v>
                </c:pt>
                <c:pt idx="11">
                  <c:v>H60</c:v>
                </c:pt>
                <c:pt idx="12">
                  <c:v>D65</c:v>
                </c:pt>
                <c:pt idx="13">
                  <c:v>H65</c:v>
                </c:pt>
                <c:pt idx="14">
                  <c:v>D70</c:v>
                </c:pt>
                <c:pt idx="15">
                  <c:v>H70</c:v>
                </c:pt>
                <c:pt idx="16">
                  <c:v>D75</c:v>
                </c:pt>
                <c:pt idx="17">
                  <c:v>H75</c:v>
                </c:pt>
                <c:pt idx="18">
                  <c:v>D80</c:v>
                </c:pt>
                <c:pt idx="19">
                  <c:v>H80</c:v>
                </c:pt>
              </c:strCache>
            </c:strRef>
          </c:cat>
          <c:val>
            <c:numRef>
              <c:f>[2]Södermanland!$B$29:$U$29</c:f>
              <c:numCache>
                <c:formatCode>0%</c:formatCode>
                <c:ptCount val="20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 formatCode="0.00%">
                  <c:v>0.95240000000000002</c:v>
                </c:pt>
                <c:pt idx="5" formatCode="0.00%">
                  <c:v>0.95240000000000002</c:v>
                </c:pt>
                <c:pt idx="6" formatCode="0.00%">
                  <c:v>0.95240000000000002</c:v>
                </c:pt>
                <c:pt idx="7" formatCode="0.00%">
                  <c:v>0.95240000000000002</c:v>
                </c:pt>
                <c:pt idx="8" formatCode="0.00%">
                  <c:v>0.94740000000000002</c:v>
                </c:pt>
                <c:pt idx="9" formatCode="0.00%">
                  <c:v>0.94740000000000002</c:v>
                </c:pt>
                <c:pt idx="10" formatCode="0.00%">
                  <c:v>0.94740000000000002</c:v>
                </c:pt>
                <c:pt idx="11" formatCode="0.00%">
                  <c:v>0.94740000000000002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718-4E05-994C-9773BB8C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70719"/>
        <c:axId val="1582753695"/>
      </c:lineChart>
      <c:catAx>
        <c:axId val="54317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2753695"/>
        <c:crosses val="autoZero"/>
        <c:auto val="1"/>
        <c:lblAlgn val="ctr"/>
        <c:lblOffset val="100"/>
        <c:noMultiLvlLbl val="0"/>
      </c:catAx>
      <c:valAx>
        <c:axId val="158275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317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H75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[3]Södermanland!$N$148</c:f>
              <c:strCache>
                <c:ptCount val="1"/>
                <c:pt idx="0">
                  <c:v>H75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5-4497-8C27-A973B30C3D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5-4497-8C27-A973B30C3D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5-4497-8C27-A973B30C3DF9}"/>
              </c:ext>
            </c:extLst>
          </c:dPt>
          <c:cat>
            <c:strRef>
              <c:f>[3]Södermanland!$M$149:$M$153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[3]Södermanland!$N$149:$N$153</c:f>
              <c:numCache>
                <c:formatCode>h:mm:ss</c:formatCode>
                <c:ptCount val="5"/>
                <c:pt idx="0">
                  <c:v>2.6446759259259264E-2</c:v>
                </c:pt>
                <c:pt idx="1">
                  <c:v>1.9189814814814816E-2</c:v>
                </c:pt>
                <c:pt idx="2">
                  <c:v>1.8969907407407408E-2</c:v>
                </c:pt>
                <c:pt idx="3">
                  <c:v>1.8206018518518517E-2</c:v>
                </c:pt>
                <c:pt idx="4">
                  <c:v>1.6400462962962964E-2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5-4497-8C27-A973B30C3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49997967"/>
        <c:axId val="721005327"/>
      </c:barChart>
      <c:lineChart>
        <c:grouping val="standard"/>
        <c:varyColors val="0"/>
        <c:ser>
          <c:idx val="1"/>
          <c:order val="1"/>
          <c:tx>
            <c:strRef>
              <c:f>[3]Södermanland!$O$148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[3]Södermanland!$M$149:$M$153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[3]Södermanland!$O$149:$O$153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25-4497-8C27-A973B30C3DF9}"/>
            </c:ext>
          </c:extLst>
        </c:ser>
        <c:ser>
          <c:idx val="2"/>
          <c:order val="2"/>
          <c:tx>
            <c:strRef>
              <c:f>[3]Södermanland!$P$148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[3]Södermanland!$M$149:$M$153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Trosabygdens OK medel</c:v>
                </c:pt>
                <c:pt idx="3">
                  <c:v>Strängnäs Malmby medel</c:v>
                </c:pt>
                <c:pt idx="4">
                  <c:v>OK Tor medel</c:v>
                </c:pt>
              </c:strCache>
            </c:strRef>
          </c:cat>
          <c:val>
            <c:numRef>
              <c:f>[3]Södermanland!$P$149:$P$153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F25-4497-8C27-A973B30C3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97967"/>
        <c:axId val="721005327"/>
      </c:lineChart>
      <c:catAx>
        <c:axId val="649997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1005327"/>
        <c:crosses val="autoZero"/>
        <c:auto val="1"/>
        <c:lblAlgn val="ctr"/>
        <c:lblOffset val="100"/>
        <c:noMultiLvlLbl val="0"/>
      </c:catAx>
      <c:valAx>
        <c:axId val="7210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999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H80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[3]Södermanland!$N$155</c:f>
              <c:strCache>
                <c:ptCount val="1"/>
                <c:pt idx="0">
                  <c:v>H80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A1-479D-BA25-356B31C3082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A1-479D-BA25-356B31C3082B}"/>
              </c:ext>
            </c:extLst>
          </c:dPt>
          <c:cat>
            <c:strRef>
              <c:f>[3]Södermanland!$M$156:$M$160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[3]Södermanland!$N$156:$N$160</c:f>
              <c:numCache>
                <c:formatCode>h:mm:ss</c:formatCode>
                <c:ptCount val="5"/>
                <c:pt idx="0">
                  <c:v>2.3310185185185187E-2</c:v>
                </c:pt>
                <c:pt idx="1">
                  <c:v>2.225694444444444E-2</c:v>
                </c:pt>
                <c:pt idx="2">
                  <c:v>2.0243055555555552E-2</c:v>
                </c:pt>
                <c:pt idx="3">
                  <c:v>1.7812499999999998E-2</c:v>
                </c:pt>
                <c:pt idx="4">
                  <c:v>1.712962962962963E-2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A1-479D-BA25-356B31C30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7236559"/>
        <c:axId val="962455327"/>
      </c:barChart>
      <c:lineChart>
        <c:grouping val="standard"/>
        <c:varyColors val="0"/>
        <c:ser>
          <c:idx val="1"/>
          <c:order val="1"/>
          <c:tx>
            <c:strRef>
              <c:f>[3]Södermanland!$O$155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[3]Södermanland!$M$156:$M$160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[3]Södermanland!$O$156:$O$160</c:f>
              <c:numCache>
                <c:formatCode>h:mm:ss</c:formatCode>
                <c:ptCount val="5"/>
                <c:pt idx="0">
                  <c:v>1.7361111111111112E-2</c:v>
                </c:pt>
                <c:pt idx="1">
                  <c:v>1.7361111111111112E-2</c:v>
                </c:pt>
                <c:pt idx="2">
                  <c:v>1.7361111111111112E-2</c:v>
                </c:pt>
                <c:pt idx="3">
                  <c:v>1.7361111111111112E-2</c:v>
                </c:pt>
                <c:pt idx="4">
                  <c:v>1.7361111111111112E-2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A1-479D-BA25-356B31C3082B}"/>
            </c:ext>
          </c:extLst>
        </c:ser>
        <c:ser>
          <c:idx val="2"/>
          <c:order val="2"/>
          <c:tx>
            <c:strRef>
              <c:f>[3]Södermanland!$P$155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[3]Södermanland!$M$156:$M$160</c:f>
              <c:strCache>
                <c:ptCount val="5"/>
                <c:pt idx="0">
                  <c:v>Strängnäs Malmby medel</c:v>
                </c:pt>
                <c:pt idx="1">
                  <c:v>SNO medel</c:v>
                </c:pt>
                <c:pt idx="2">
                  <c:v>Trosabygdens OK medel</c:v>
                </c:pt>
                <c:pt idx="3">
                  <c:v>OK Tor medel</c:v>
                </c:pt>
                <c:pt idx="4">
                  <c:v>Ärla IF medel</c:v>
                </c:pt>
              </c:strCache>
            </c:strRef>
          </c:cat>
          <c:val>
            <c:numRef>
              <c:f>[3]Södermanland!$P$156:$P$160</c:f>
              <c:numCache>
                <c:formatCode>h:mm:ss</c:formatCode>
                <c:ptCount val="5"/>
                <c:pt idx="0">
                  <c:v>2.0833333333333332E-2</c:v>
                </c:pt>
                <c:pt idx="1">
                  <c:v>2.0833333333333332E-2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A1-479D-BA25-356B31C30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36559"/>
        <c:axId val="962455327"/>
      </c:lineChart>
      <c:catAx>
        <c:axId val="3723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2455327"/>
        <c:crosses val="autoZero"/>
        <c:auto val="1"/>
        <c:lblAlgn val="ctr"/>
        <c:lblOffset val="100"/>
        <c:noMultiLvlLbl val="0"/>
      </c:catAx>
      <c:valAx>
        <c:axId val="96245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7236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Banlängd i förhållande till rekommendationen, H85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[3]Södermanland!$N$162</c:f>
              <c:strCache>
                <c:ptCount val="1"/>
                <c:pt idx="0">
                  <c:v>H85 längd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8-44F9-931E-03CB90063F10}"/>
              </c:ext>
            </c:extLst>
          </c:dPt>
          <c:cat>
            <c:strRef>
              <c:f>[3]Södermanland!$M$163:$M$167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OK Tor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[3]Södermanland!$N$163:$N$167</c:f>
              <c:numCache>
                <c:formatCode>General</c:formatCode>
                <c:ptCount val="5"/>
                <c:pt idx="0">
                  <c:v>2.42</c:v>
                </c:pt>
                <c:pt idx="1">
                  <c:v>2.02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8-44F9-931E-03CB9006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113040559"/>
        <c:axId val="962435487"/>
      </c:barChart>
      <c:lineChart>
        <c:grouping val="standard"/>
        <c:varyColors val="0"/>
        <c:ser>
          <c:idx val="1"/>
          <c:order val="1"/>
          <c:tx>
            <c:strRef>
              <c:f>[3]Södermanland!$O$162</c:f>
              <c:strCache>
                <c:ptCount val="1"/>
                <c:pt idx="0">
                  <c:v>Rek längd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[3]Södermanland!$M$163:$M$167</c:f>
              <c:strCache>
                <c:ptCount val="5"/>
                <c:pt idx="0">
                  <c:v>SNO medel</c:v>
                </c:pt>
                <c:pt idx="1">
                  <c:v>Ärla IF medel</c:v>
                </c:pt>
                <c:pt idx="2">
                  <c:v>OK Tor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[3]Södermanland!$O$163:$O$167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B8-44F9-931E-03CB9006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040559"/>
        <c:axId val="962435487"/>
      </c:lineChart>
      <c:catAx>
        <c:axId val="211304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2435487"/>
        <c:crosses val="autoZero"/>
        <c:auto val="1"/>
        <c:lblAlgn val="ctr"/>
        <c:lblOffset val="100"/>
        <c:noMultiLvlLbl val="0"/>
      </c:catAx>
      <c:valAx>
        <c:axId val="96243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3040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Banlängd i förhållande till rekommendtionen, H90 medel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[3]Södermanland!$N$169</c:f>
              <c:strCache>
                <c:ptCount val="1"/>
                <c:pt idx="0">
                  <c:v>H90 längd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[3]Södermanland!$M$170:$M$174</c:f>
              <c:strCache>
                <c:ptCount val="5"/>
                <c:pt idx="0">
                  <c:v>Ärla IF medel</c:v>
                </c:pt>
                <c:pt idx="1">
                  <c:v>SNO medel</c:v>
                </c:pt>
                <c:pt idx="2">
                  <c:v>OK Tor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[3]Södermanland!$N$170:$N$174</c:f>
              <c:numCache>
                <c:formatCode>General</c:formatCode>
                <c:ptCount val="5"/>
                <c:pt idx="0">
                  <c:v>1.62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5-4ADA-82C0-CB883E976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113035487"/>
        <c:axId val="932436271"/>
      </c:barChart>
      <c:lineChart>
        <c:grouping val="standard"/>
        <c:varyColors val="0"/>
        <c:ser>
          <c:idx val="1"/>
          <c:order val="1"/>
          <c:tx>
            <c:strRef>
              <c:f>[3]Södermanland!$O$169</c:f>
              <c:strCache>
                <c:ptCount val="1"/>
                <c:pt idx="0">
                  <c:v>Rek längd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[3]Södermanland!$M$170:$M$174</c:f>
              <c:strCache>
                <c:ptCount val="5"/>
                <c:pt idx="0">
                  <c:v>Ärla IF medel</c:v>
                </c:pt>
                <c:pt idx="1">
                  <c:v>SNO medel</c:v>
                </c:pt>
                <c:pt idx="2">
                  <c:v>OK Tor medel</c:v>
                </c:pt>
                <c:pt idx="3">
                  <c:v>Trosabygdens OK medel</c:v>
                </c:pt>
                <c:pt idx="4">
                  <c:v>Strängnäs Malmby medel</c:v>
                </c:pt>
              </c:strCache>
            </c:strRef>
          </c:cat>
          <c:val>
            <c:numRef>
              <c:f>[3]Södermanland!$O$170:$O$174</c:f>
              <c:numCache>
                <c:formatCode>General</c:formatCode>
                <c:ptCount val="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5-4ADA-82C0-CB883E976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035487"/>
        <c:axId val="932436271"/>
      </c:lineChart>
      <c:catAx>
        <c:axId val="21130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2436271"/>
        <c:crosses val="autoZero"/>
        <c:auto val="1"/>
        <c:lblAlgn val="ctr"/>
        <c:lblOffset val="100"/>
        <c:noMultiLvlLbl val="0"/>
      </c:catAx>
      <c:valAx>
        <c:axId val="932436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303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D35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[2]Södermanland!$N$31</c:f>
              <c:strCache>
                <c:ptCount val="1"/>
                <c:pt idx="0">
                  <c:v>D35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[2]Södermanland!$M$32:$M$39</c:f>
              <c:strCache>
                <c:ptCount val="8"/>
                <c:pt idx="0">
                  <c:v>Eskilstuna OL lång</c:v>
                </c:pt>
                <c:pt idx="1">
                  <c:v>OK Tor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Kjula IF lång</c:v>
                </c:pt>
                <c:pt idx="5">
                  <c:v>Nyköpings OK lång</c:v>
                </c:pt>
                <c:pt idx="6">
                  <c:v>OK Klemmingen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[2]Södermanland!$N$32:$N$39</c:f>
              <c:numCache>
                <c:formatCode>h:mm:ss</c:formatCode>
                <c:ptCount val="8"/>
                <c:pt idx="0">
                  <c:v>5.3506944444444447E-2</c:v>
                </c:pt>
                <c:pt idx="1">
                  <c:v>5.1898148148148145E-2</c:v>
                </c:pt>
                <c:pt idx="2">
                  <c:v>3.8252314814814815E-2</c:v>
                </c:pt>
                <c:pt idx="3">
                  <c:v>3.5474537037037041E-2</c:v>
                </c:pt>
                <c:pt idx="4">
                  <c:v>3.5289351851851856E-2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6-4641-941D-E25C45CE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546989024"/>
        <c:axId val="1030093872"/>
      </c:barChart>
      <c:lineChart>
        <c:grouping val="standard"/>
        <c:varyColors val="0"/>
        <c:ser>
          <c:idx val="1"/>
          <c:order val="1"/>
          <c:tx>
            <c:strRef>
              <c:f>[2]Södermanland!$O$31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[2]Södermanland!$M$32:$M$39</c:f>
              <c:strCache>
                <c:ptCount val="8"/>
                <c:pt idx="0">
                  <c:v>Eskilstuna OL lång</c:v>
                </c:pt>
                <c:pt idx="1">
                  <c:v>OK Tor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Kjula IF lång</c:v>
                </c:pt>
                <c:pt idx="5">
                  <c:v>Nyköpings OK lång</c:v>
                </c:pt>
                <c:pt idx="6">
                  <c:v>OK Klemmingen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[2]Södermanland!$O$32:$O$39</c:f>
              <c:numCache>
                <c:formatCode>h:mm:ss</c:formatCode>
                <c:ptCount val="8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6-4641-941D-E25C45CE795C}"/>
            </c:ext>
          </c:extLst>
        </c:ser>
        <c:ser>
          <c:idx val="2"/>
          <c:order val="2"/>
          <c:tx>
            <c:strRef>
              <c:f>[2]Södermanland!$P$31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[2]Södermanland!$M$32:$M$39</c:f>
              <c:strCache>
                <c:ptCount val="8"/>
                <c:pt idx="0">
                  <c:v>Eskilstuna OL lång</c:v>
                </c:pt>
                <c:pt idx="1">
                  <c:v>OK Tor lång</c:v>
                </c:pt>
                <c:pt idx="2">
                  <c:v>Ärla IF lång</c:v>
                </c:pt>
                <c:pt idx="3">
                  <c:v>Ärla IF lång</c:v>
                </c:pt>
                <c:pt idx="4">
                  <c:v>Kjula IF lång</c:v>
                </c:pt>
                <c:pt idx="5">
                  <c:v>Nyköpings OK lång</c:v>
                </c:pt>
                <c:pt idx="6">
                  <c:v>OK Klemmingen lång</c:v>
                </c:pt>
                <c:pt idx="7">
                  <c:v>Södertälje Nykvarn lång</c:v>
                </c:pt>
              </c:strCache>
            </c:strRef>
          </c:cat>
          <c:val>
            <c:numRef>
              <c:f>[2]Södermanland!$P$32:$P$39</c:f>
              <c:numCache>
                <c:formatCode>h:mm:ss</c:formatCode>
                <c:ptCount val="8"/>
                <c:pt idx="0">
                  <c:v>4.5138888888888888E-2</c:v>
                </c:pt>
                <c:pt idx="1">
                  <c:v>4.5138888888888888E-2</c:v>
                </c:pt>
                <c:pt idx="2">
                  <c:v>4.5138888888888888E-2</c:v>
                </c:pt>
                <c:pt idx="3">
                  <c:v>4.5138888888888888E-2</c:v>
                </c:pt>
                <c:pt idx="4">
                  <c:v>4.5138888888888888E-2</c:v>
                </c:pt>
                <c:pt idx="5">
                  <c:v>4.5138888888888888E-2</c:v>
                </c:pt>
                <c:pt idx="6">
                  <c:v>4.5138888888888888E-2</c:v>
                </c:pt>
                <c:pt idx="7">
                  <c:v>4.5138888888888888E-2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46-4641-941D-E25C45CE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89024"/>
        <c:axId val="1030093872"/>
      </c:lineChart>
      <c:catAx>
        <c:axId val="15469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0093872"/>
        <c:crosses val="autoZero"/>
        <c:auto val="1"/>
        <c:lblAlgn val="ctr"/>
        <c:lblOffset val="100"/>
        <c:noMultiLvlLbl val="0"/>
      </c:catAx>
      <c:valAx>
        <c:axId val="103009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4698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H35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[2]Södermanland!$N$41</c:f>
              <c:strCache>
                <c:ptCount val="1"/>
                <c:pt idx="0">
                  <c:v>H35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C-4D01-9231-9F6A44F364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C-4D01-9231-9F6A44F364E0}"/>
              </c:ext>
            </c:extLst>
          </c:dPt>
          <c:cat>
            <c:strRef>
              <c:f>[2]Södermanland!$M$42:$M$49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Tor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[2]Södermanland!$N$42:$N$49</c:f>
              <c:numCache>
                <c:formatCode>h:mm:ss</c:formatCode>
                <c:ptCount val="8"/>
                <c:pt idx="0">
                  <c:v>5.230324074074074E-2</c:v>
                </c:pt>
                <c:pt idx="1">
                  <c:v>4.9178240740740738E-2</c:v>
                </c:pt>
                <c:pt idx="2">
                  <c:v>4.6712962962962963E-2</c:v>
                </c:pt>
                <c:pt idx="3">
                  <c:v>4.2835648148148144E-2</c:v>
                </c:pt>
                <c:pt idx="4">
                  <c:v>4.2395833333333334E-2</c:v>
                </c:pt>
                <c:pt idx="5">
                  <c:v>4.1377314814814818E-2</c:v>
                </c:pt>
                <c:pt idx="6">
                  <c:v>4.0115740740740737E-2</c:v>
                </c:pt>
                <c:pt idx="7">
                  <c:v>3.4039351851851855E-2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C-4D01-9231-9F6A44F3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95190224"/>
        <c:axId val="1084800848"/>
      </c:barChart>
      <c:lineChart>
        <c:grouping val="standard"/>
        <c:varyColors val="0"/>
        <c:ser>
          <c:idx val="1"/>
          <c:order val="1"/>
          <c:tx>
            <c:strRef>
              <c:f>[2]Södermanland!$O$41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[2]Södermanland!$M$42:$M$49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Tor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[2]Södermanland!$O$42:$O$49</c:f>
              <c:numCache>
                <c:formatCode>h:mm:ss</c:formatCode>
                <c:ptCount val="8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C-4D01-9231-9F6A44F364E0}"/>
            </c:ext>
          </c:extLst>
        </c:ser>
        <c:ser>
          <c:idx val="2"/>
          <c:order val="2"/>
          <c:tx>
            <c:strRef>
              <c:f>[2]Södermanland!$P$41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[2]Södermanland!$M$42:$M$49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Nyköpings OK lång</c:v>
                </c:pt>
                <c:pt idx="3">
                  <c:v>OK Klemmingen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OK Tor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[2]Södermanland!$P$42:$P$49</c:f>
              <c:numCache>
                <c:formatCode>h:mm:ss</c:formatCode>
                <c:ptCount val="8"/>
                <c:pt idx="0">
                  <c:v>4.5138888888888888E-2</c:v>
                </c:pt>
                <c:pt idx="1">
                  <c:v>4.5138888888888888E-2</c:v>
                </c:pt>
                <c:pt idx="2">
                  <c:v>4.5138888888888888E-2</c:v>
                </c:pt>
                <c:pt idx="3">
                  <c:v>4.5138888888888888E-2</c:v>
                </c:pt>
                <c:pt idx="4">
                  <c:v>4.5138888888888888E-2</c:v>
                </c:pt>
                <c:pt idx="5">
                  <c:v>4.5138888888888888E-2</c:v>
                </c:pt>
                <c:pt idx="6">
                  <c:v>4.5138888888888888E-2</c:v>
                </c:pt>
                <c:pt idx="7">
                  <c:v>4.5138888888888888E-2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C-4D01-9231-9F6A44F3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90224"/>
        <c:axId val="1084800848"/>
      </c:lineChart>
      <c:catAx>
        <c:axId val="39519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4800848"/>
        <c:crosses val="autoZero"/>
        <c:auto val="1"/>
        <c:lblAlgn val="ctr"/>
        <c:lblOffset val="100"/>
        <c:noMultiLvlLbl val="0"/>
      </c:catAx>
      <c:valAx>
        <c:axId val="108480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519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D40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[2]Södermanland!$N$51</c:f>
              <c:strCache>
                <c:ptCount val="1"/>
                <c:pt idx="0">
                  <c:v>D40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A9-4F74-B40B-E5911EF6243D}"/>
              </c:ext>
            </c:extLst>
          </c:dPt>
          <c:cat>
            <c:strRef>
              <c:f>[2]Södermanland!$M$52:$M$59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OK Klemmingen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[2]Södermanland!$N$52:$N$59</c:f>
              <c:numCache>
                <c:formatCode>h:mm:ss</c:formatCode>
                <c:ptCount val="8"/>
                <c:pt idx="0">
                  <c:v>4.50462962962963E-2</c:v>
                </c:pt>
                <c:pt idx="1">
                  <c:v>4.099537037037037E-2</c:v>
                </c:pt>
                <c:pt idx="2">
                  <c:v>3.6585648148148145E-2</c:v>
                </c:pt>
                <c:pt idx="3">
                  <c:v>3.6446759259259262E-2</c:v>
                </c:pt>
                <c:pt idx="4">
                  <c:v>3.5104166666666665E-2</c:v>
                </c:pt>
                <c:pt idx="5">
                  <c:v>3.3530092592592591E-2</c:v>
                </c:pt>
                <c:pt idx="6">
                  <c:v>3.2789351851851854E-2</c:v>
                </c:pt>
                <c:pt idx="7">
                  <c:v>2.8865740740740744E-2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9-4F74-B40B-E5911EF6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932835104"/>
        <c:axId val="1132656160"/>
      </c:barChart>
      <c:lineChart>
        <c:grouping val="standard"/>
        <c:varyColors val="0"/>
        <c:ser>
          <c:idx val="1"/>
          <c:order val="1"/>
          <c:tx>
            <c:strRef>
              <c:f>[2]Södermanland!$O$51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[2]Södermanland!$M$52:$M$59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OK Klemmingen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[2]Södermanland!$O$52:$O$59</c:f>
              <c:numCache>
                <c:formatCode>h:mm:ss</c:formatCode>
                <c:ptCount val="8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9-4F74-B40B-E5911EF6243D}"/>
            </c:ext>
          </c:extLst>
        </c:ser>
        <c:ser>
          <c:idx val="2"/>
          <c:order val="2"/>
          <c:tx>
            <c:strRef>
              <c:f>[2]Södermanland!$P$51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[2]Södermanland!$M$52:$M$59</c:f>
              <c:strCache>
                <c:ptCount val="8"/>
                <c:pt idx="0">
                  <c:v>Södertälje Nykvarn lång</c:v>
                </c:pt>
                <c:pt idx="1">
                  <c:v>Eskilstuna OL lång</c:v>
                </c:pt>
                <c:pt idx="2">
                  <c:v>OK Klemmingen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Ärla IF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[2]Södermanland!$P$52:$P$59</c:f>
              <c:numCache>
                <c:formatCode>h:mm:ss</c:formatCode>
                <c:ptCount val="8"/>
                <c:pt idx="0">
                  <c:v>4.5138888888888888E-2</c:v>
                </c:pt>
                <c:pt idx="1">
                  <c:v>4.5138888888888888E-2</c:v>
                </c:pt>
                <c:pt idx="2">
                  <c:v>4.5138888888888888E-2</c:v>
                </c:pt>
                <c:pt idx="3">
                  <c:v>4.5138888888888888E-2</c:v>
                </c:pt>
                <c:pt idx="4">
                  <c:v>4.5138888888888888E-2</c:v>
                </c:pt>
                <c:pt idx="5">
                  <c:v>4.5138888888888888E-2</c:v>
                </c:pt>
                <c:pt idx="6">
                  <c:v>4.5138888888888888E-2</c:v>
                </c:pt>
                <c:pt idx="7">
                  <c:v>4.5138888888888888E-2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9-4F74-B40B-E5911EF6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835104"/>
        <c:axId val="1132656160"/>
      </c:lineChart>
      <c:catAx>
        <c:axId val="93283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2656160"/>
        <c:crosses val="autoZero"/>
        <c:auto val="1"/>
        <c:lblAlgn val="ctr"/>
        <c:lblOffset val="100"/>
        <c:noMultiLvlLbl val="0"/>
      </c:catAx>
      <c:valAx>
        <c:axId val="113265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283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/>
              <a:t>Segrartid i förhållande till rekommendationen, H40 lång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[2]Södermanland!$N$61</c:f>
              <c:strCache>
                <c:ptCount val="1"/>
                <c:pt idx="0">
                  <c:v>H40 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67-48D4-A19A-14E9C1026386}"/>
              </c:ext>
            </c:extLst>
          </c:dPt>
          <c:cat>
            <c:strRef>
              <c:f>[2]Södermanland!$M$62:$M$69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[2]Södermanland!$N$62:$N$69</c:f>
              <c:numCache>
                <c:formatCode>h:mm:ss</c:formatCode>
                <c:ptCount val="8"/>
                <c:pt idx="0">
                  <c:v>4.8935185185185186E-2</c:v>
                </c:pt>
                <c:pt idx="1">
                  <c:v>4.4409722222222225E-2</c:v>
                </c:pt>
                <c:pt idx="2">
                  <c:v>4.0555555555555553E-2</c:v>
                </c:pt>
                <c:pt idx="3">
                  <c:v>4.0381944444444443E-2</c:v>
                </c:pt>
                <c:pt idx="4">
                  <c:v>3.8171296296296293E-2</c:v>
                </c:pt>
                <c:pt idx="5">
                  <c:v>3.7013888888888888E-2</c:v>
                </c:pt>
                <c:pt idx="6">
                  <c:v>3.2800925925925928E-2</c:v>
                </c:pt>
                <c:pt idx="7">
                  <c:v>3.2326388888888884E-2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7-48D4-A19A-14E9C102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976051152"/>
        <c:axId val="1030095360"/>
      </c:barChart>
      <c:lineChart>
        <c:grouping val="standard"/>
        <c:varyColors val="0"/>
        <c:ser>
          <c:idx val="1"/>
          <c:order val="1"/>
          <c:tx>
            <c:strRef>
              <c:f>[2]Södermanland!$O$61</c:f>
              <c:strCache>
                <c:ptCount val="1"/>
                <c:pt idx="0">
                  <c:v>Rek min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[2]Södermanland!$M$62:$M$69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[2]Södermanland!$O$62:$O$69</c:f>
              <c:numCache>
                <c:formatCode>h:mm:ss</c:formatCode>
                <c:ptCount val="8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7-48D4-A19A-14E9C1026386}"/>
            </c:ext>
          </c:extLst>
        </c:ser>
        <c:ser>
          <c:idx val="2"/>
          <c:order val="2"/>
          <c:tx>
            <c:strRef>
              <c:f>[2]Södermanland!$P$61</c:f>
              <c:strCache>
                <c:ptCount val="1"/>
                <c:pt idx="0">
                  <c:v>Rek max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[2]Södermanland!$M$62:$M$69</c:f>
              <c:strCache>
                <c:ptCount val="8"/>
                <c:pt idx="0">
                  <c:v>Eskilstuna OL lång</c:v>
                </c:pt>
                <c:pt idx="1">
                  <c:v>Södertälje Nykvarn lång</c:v>
                </c:pt>
                <c:pt idx="2">
                  <c:v>Ärla IF lång</c:v>
                </c:pt>
                <c:pt idx="3">
                  <c:v>OK Tor lång</c:v>
                </c:pt>
                <c:pt idx="4">
                  <c:v>Ärla IF lång</c:v>
                </c:pt>
                <c:pt idx="5">
                  <c:v>OK Klemmingen lång</c:v>
                </c:pt>
                <c:pt idx="6">
                  <c:v>Nyköpings OK lång</c:v>
                </c:pt>
                <c:pt idx="7">
                  <c:v>Kjula IF lång</c:v>
                </c:pt>
              </c:strCache>
            </c:strRef>
          </c:cat>
          <c:val>
            <c:numRef>
              <c:f>[2]Södermanland!$P$62:$P$69</c:f>
              <c:numCache>
                <c:formatCode>h:mm:ss</c:formatCode>
                <c:ptCount val="8"/>
                <c:pt idx="0">
                  <c:v>4.5138888888888888E-2</c:v>
                </c:pt>
                <c:pt idx="1">
                  <c:v>4.5138888888888888E-2</c:v>
                </c:pt>
                <c:pt idx="2">
                  <c:v>4.5138888888888888E-2</c:v>
                </c:pt>
                <c:pt idx="3">
                  <c:v>4.5138888888888888E-2</c:v>
                </c:pt>
                <c:pt idx="4">
                  <c:v>4.5138888888888888E-2</c:v>
                </c:pt>
                <c:pt idx="5">
                  <c:v>4.5138888888888888E-2</c:v>
                </c:pt>
                <c:pt idx="6">
                  <c:v>4.5138888888888888E-2</c:v>
                </c:pt>
                <c:pt idx="7">
                  <c:v>4.5138888888888888E-2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67-48D4-A19A-14E9C102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51152"/>
        <c:axId val="1030095360"/>
      </c:lineChart>
      <c:catAx>
        <c:axId val="97605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0095360"/>
        <c:crosses val="autoZero"/>
        <c:auto val="1"/>
        <c:lblAlgn val="ctr"/>
        <c:lblOffset val="100"/>
        <c:noMultiLvlLbl val="0"/>
      </c:catAx>
      <c:valAx>
        <c:axId val="10300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6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171450</xdr:rowOff>
    </xdr:from>
    <xdr:to>
      <xdr:col>11</xdr:col>
      <xdr:colOff>198120</xdr:colOff>
      <xdr:row>45</xdr:row>
      <xdr:rowOff>110490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487D77-E8AB-436F-BDAB-00B30A29F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45</xdr:row>
      <xdr:rowOff>171450</xdr:rowOff>
    </xdr:from>
    <xdr:to>
      <xdr:col>11</xdr:col>
      <xdr:colOff>198120</xdr:colOff>
      <xdr:row>61</xdr:row>
      <xdr:rowOff>110490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85FB42-690E-48B0-B6DD-711253DEA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61</xdr:row>
      <xdr:rowOff>171450</xdr:rowOff>
    </xdr:from>
    <xdr:to>
      <xdr:col>11</xdr:col>
      <xdr:colOff>198120</xdr:colOff>
      <xdr:row>77</xdr:row>
      <xdr:rowOff>110490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7C29BB2-A2F6-4B49-BA29-58D3C2A6A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77</xdr:row>
      <xdr:rowOff>171450</xdr:rowOff>
    </xdr:from>
    <xdr:to>
      <xdr:col>11</xdr:col>
      <xdr:colOff>198120</xdr:colOff>
      <xdr:row>93</xdr:row>
      <xdr:rowOff>110490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409920-3DC7-49A0-9D60-27E669A22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93</xdr:row>
      <xdr:rowOff>171450</xdr:rowOff>
    </xdr:from>
    <xdr:to>
      <xdr:col>11</xdr:col>
      <xdr:colOff>198120</xdr:colOff>
      <xdr:row>109</xdr:row>
      <xdr:rowOff>110490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05871F0-CE86-44B0-96A5-C61F8FA6C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29</xdr:row>
      <xdr:rowOff>171450</xdr:rowOff>
    </xdr:from>
    <xdr:to>
      <xdr:col>24</xdr:col>
      <xdr:colOff>198120</xdr:colOff>
      <xdr:row>45</xdr:row>
      <xdr:rowOff>110490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BAD2D4BC-C053-456C-88B2-1762DE16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45</xdr:row>
      <xdr:rowOff>171450</xdr:rowOff>
    </xdr:from>
    <xdr:to>
      <xdr:col>24</xdr:col>
      <xdr:colOff>198120</xdr:colOff>
      <xdr:row>61</xdr:row>
      <xdr:rowOff>110490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6E5439DC-8330-408E-BDD4-F7FB20026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62</xdr:row>
      <xdr:rowOff>3810</xdr:rowOff>
    </xdr:from>
    <xdr:to>
      <xdr:col>24</xdr:col>
      <xdr:colOff>198120</xdr:colOff>
      <xdr:row>77</xdr:row>
      <xdr:rowOff>118110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95BCF72-0E57-4480-92F7-592414BA0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77</xdr:row>
      <xdr:rowOff>171450</xdr:rowOff>
    </xdr:from>
    <xdr:to>
      <xdr:col>24</xdr:col>
      <xdr:colOff>198120</xdr:colOff>
      <xdr:row>93</xdr:row>
      <xdr:rowOff>110490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5B5B48C-E012-4B11-900B-F8CFA5B9B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93</xdr:row>
      <xdr:rowOff>171450</xdr:rowOff>
    </xdr:from>
    <xdr:to>
      <xdr:col>24</xdr:col>
      <xdr:colOff>198120</xdr:colOff>
      <xdr:row>109</xdr:row>
      <xdr:rowOff>110490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DDF6B1D-E0DD-49DF-A622-10993F778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109</xdr:row>
      <xdr:rowOff>171450</xdr:rowOff>
    </xdr:from>
    <xdr:to>
      <xdr:col>24</xdr:col>
      <xdr:colOff>198120</xdr:colOff>
      <xdr:row>125</xdr:row>
      <xdr:rowOff>110490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72E218-FA73-4855-B7EC-51FC34164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125</xdr:row>
      <xdr:rowOff>171450</xdr:rowOff>
    </xdr:from>
    <xdr:to>
      <xdr:col>24</xdr:col>
      <xdr:colOff>198120</xdr:colOff>
      <xdr:row>141</xdr:row>
      <xdr:rowOff>110490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262EB10-07E7-4C73-A5AF-86171C525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141</xdr:row>
      <xdr:rowOff>171450</xdr:rowOff>
    </xdr:from>
    <xdr:to>
      <xdr:col>24</xdr:col>
      <xdr:colOff>198120</xdr:colOff>
      <xdr:row>157</xdr:row>
      <xdr:rowOff>110490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88B5B7AB-2A89-4847-8D77-952B63CCA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157</xdr:row>
      <xdr:rowOff>171450</xdr:rowOff>
    </xdr:from>
    <xdr:to>
      <xdr:col>24</xdr:col>
      <xdr:colOff>198120</xdr:colOff>
      <xdr:row>173</xdr:row>
      <xdr:rowOff>110490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C3E0A8E0-9DE8-4BBA-A3D8-023AE1466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0</xdr:colOff>
      <xdr:row>173</xdr:row>
      <xdr:rowOff>171450</xdr:rowOff>
    </xdr:from>
    <xdr:to>
      <xdr:col>24</xdr:col>
      <xdr:colOff>198120</xdr:colOff>
      <xdr:row>189</xdr:row>
      <xdr:rowOff>110490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9C503D4-A922-4C59-A901-36EC17B44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0</xdr:colOff>
      <xdr:row>189</xdr:row>
      <xdr:rowOff>171450</xdr:rowOff>
    </xdr:from>
    <xdr:to>
      <xdr:col>24</xdr:col>
      <xdr:colOff>198120</xdr:colOff>
      <xdr:row>205</xdr:row>
      <xdr:rowOff>110490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EC2BE77-79B9-4EB9-A1E9-B2DFE82B0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0</xdr:colOff>
      <xdr:row>205</xdr:row>
      <xdr:rowOff>171450</xdr:rowOff>
    </xdr:from>
    <xdr:to>
      <xdr:col>24</xdr:col>
      <xdr:colOff>198120</xdr:colOff>
      <xdr:row>221</xdr:row>
      <xdr:rowOff>110490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803615B7-74EE-44DB-AE0E-9B67BBB12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0</xdr:colOff>
      <xdr:row>221</xdr:row>
      <xdr:rowOff>171450</xdr:rowOff>
    </xdr:from>
    <xdr:to>
      <xdr:col>24</xdr:col>
      <xdr:colOff>198120</xdr:colOff>
      <xdr:row>237</xdr:row>
      <xdr:rowOff>110490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951DD906-5220-4414-BA57-8A4598BE9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237</xdr:row>
      <xdr:rowOff>163830</xdr:rowOff>
    </xdr:from>
    <xdr:to>
      <xdr:col>24</xdr:col>
      <xdr:colOff>198120</xdr:colOff>
      <xdr:row>253</xdr:row>
      <xdr:rowOff>102870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7D575FE7-9E97-4EC6-9496-4570579EC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0</xdr:colOff>
      <xdr:row>253</xdr:row>
      <xdr:rowOff>171450</xdr:rowOff>
    </xdr:from>
    <xdr:to>
      <xdr:col>24</xdr:col>
      <xdr:colOff>198120</xdr:colOff>
      <xdr:row>269</xdr:row>
      <xdr:rowOff>110490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28431A16-0C17-44C9-A376-DDFC03BA9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0</xdr:colOff>
      <xdr:row>269</xdr:row>
      <xdr:rowOff>171450</xdr:rowOff>
    </xdr:from>
    <xdr:to>
      <xdr:col>24</xdr:col>
      <xdr:colOff>198120</xdr:colOff>
      <xdr:row>285</xdr:row>
      <xdr:rowOff>110490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D76237D6-7BDC-450C-A14A-1E3146AB9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0</xdr:colOff>
      <xdr:row>285</xdr:row>
      <xdr:rowOff>171450</xdr:rowOff>
    </xdr:from>
    <xdr:to>
      <xdr:col>24</xdr:col>
      <xdr:colOff>198120</xdr:colOff>
      <xdr:row>301</xdr:row>
      <xdr:rowOff>110490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ACE4BE33-A782-44AF-BD0D-F535F8A99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0</xdr:colOff>
      <xdr:row>302</xdr:row>
      <xdr:rowOff>0</xdr:rowOff>
    </xdr:from>
    <xdr:to>
      <xdr:col>24</xdr:col>
      <xdr:colOff>198120</xdr:colOff>
      <xdr:row>317</xdr:row>
      <xdr:rowOff>114300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24C9F6C9-4663-484A-BAAD-2BD8A5359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17</xdr:col>
      <xdr:colOff>0</xdr:colOff>
      <xdr:row>318</xdr:row>
      <xdr:rowOff>0</xdr:rowOff>
    </xdr:from>
    <xdr:to>
      <xdr:col>24</xdr:col>
      <xdr:colOff>198120</xdr:colOff>
      <xdr:row>333</xdr:row>
      <xdr:rowOff>114300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E178CAC8-0A12-46B2-9C47-92F328DDC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0</xdr:colOff>
      <xdr:row>334</xdr:row>
      <xdr:rowOff>0</xdr:rowOff>
    </xdr:from>
    <xdr:to>
      <xdr:col>24</xdr:col>
      <xdr:colOff>198120</xdr:colOff>
      <xdr:row>349</xdr:row>
      <xdr:rowOff>114300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A7352010-0B17-48A4-A50C-541DDD5A6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17</xdr:col>
      <xdr:colOff>0</xdr:colOff>
      <xdr:row>350</xdr:row>
      <xdr:rowOff>0</xdr:rowOff>
    </xdr:from>
    <xdr:to>
      <xdr:col>24</xdr:col>
      <xdr:colOff>198120</xdr:colOff>
      <xdr:row>365</xdr:row>
      <xdr:rowOff>114300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8F74055-AED6-4E04-B118-526B7CB4C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0</xdr:colOff>
      <xdr:row>366</xdr:row>
      <xdr:rowOff>0</xdr:rowOff>
    </xdr:from>
    <xdr:to>
      <xdr:col>24</xdr:col>
      <xdr:colOff>198120</xdr:colOff>
      <xdr:row>381</xdr:row>
      <xdr:rowOff>114300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AFA18AE1-7B07-46D0-BF55-1A1D20595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27</xdr:row>
      <xdr:rowOff>171450</xdr:rowOff>
    </xdr:from>
    <xdr:to>
      <xdr:col>11</xdr:col>
      <xdr:colOff>198120</xdr:colOff>
      <xdr:row>43</xdr:row>
      <xdr:rowOff>110490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AD41015-1967-45BC-9925-414124DC4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</xdr:colOff>
      <xdr:row>43</xdr:row>
      <xdr:rowOff>163830</xdr:rowOff>
    </xdr:from>
    <xdr:to>
      <xdr:col>11</xdr:col>
      <xdr:colOff>205740</xdr:colOff>
      <xdr:row>59</xdr:row>
      <xdr:rowOff>102870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4F1B8E18-1B44-4773-A669-D63C7C32C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59</xdr:row>
      <xdr:rowOff>171450</xdr:rowOff>
    </xdr:from>
    <xdr:to>
      <xdr:col>11</xdr:col>
      <xdr:colOff>198120</xdr:colOff>
      <xdr:row>75</xdr:row>
      <xdr:rowOff>110490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518DBFD2-34B1-4F39-B15A-9DFB7F3B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75</xdr:row>
      <xdr:rowOff>171450</xdr:rowOff>
    </xdr:from>
    <xdr:to>
      <xdr:col>11</xdr:col>
      <xdr:colOff>198120</xdr:colOff>
      <xdr:row>91</xdr:row>
      <xdr:rowOff>110490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A4AF39CD-EFEC-43B8-8457-30CEC9536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15240</xdr:colOff>
      <xdr:row>91</xdr:row>
      <xdr:rowOff>163830</xdr:rowOff>
    </xdr:from>
    <xdr:to>
      <xdr:col>11</xdr:col>
      <xdr:colOff>213360</xdr:colOff>
      <xdr:row>107</xdr:row>
      <xdr:rowOff>102870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1B6B7E67-CF22-451A-81A4-DE6F37859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27</xdr:row>
      <xdr:rowOff>171450</xdr:rowOff>
    </xdr:from>
    <xdr:to>
      <xdr:col>24</xdr:col>
      <xdr:colOff>198120</xdr:colOff>
      <xdr:row>43</xdr:row>
      <xdr:rowOff>110490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893C322F-BC8B-45BF-BECF-13B4264F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59</xdr:row>
      <xdr:rowOff>171450</xdr:rowOff>
    </xdr:from>
    <xdr:to>
      <xdr:col>24</xdr:col>
      <xdr:colOff>198120</xdr:colOff>
      <xdr:row>75</xdr:row>
      <xdr:rowOff>110490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E933CBAE-9151-4A72-820A-62F7EA975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43</xdr:row>
      <xdr:rowOff>171450</xdr:rowOff>
    </xdr:from>
    <xdr:to>
      <xdr:col>24</xdr:col>
      <xdr:colOff>198120</xdr:colOff>
      <xdr:row>59</xdr:row>
      <xdr:rowOff>110490</xdr:rowOff>
    </xdr:to>
    <xdr:graphicFrame macro="">
      <xdr:nvGraphicFramePr>
        <xdr:cNvPr id="35" name="Diagram 34">
          <a:extLst>
            <a:ext uri="{FF2B5EF4-FFF2-40B4-BE49-F238E27FC236}">
              <a16:creationId xmlns:a16="http://schemas.microsoft.com/office/drawing/2014/main" id="{05E8AB96-D997-4D5E-B4A7-A49800233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75</xdr:row>
      <xdr:rowOff>171450</xdr:rowOff>
    </xdr:from>
    <xdr:to>
      <xdr:col>24</xdr:col>
      <xdr:colOff>198120</xdr:colOff>
      <xdr:row>91</xdr:row>
      <xdr:rowOff>110490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958369F8-960B-479D-A5EC-A7669ACFA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91</xdr:row>
      <xdr:rowOff>171450</xdr:rowOff>
    </xdr:from>
    <xdr:to>
      <xdr:col>24</xdr:col>
      <xdr:colOff>198120</xdr:colOff>
      <xdr:row>107</xdr:row>
      <xdr:rowOff>110490</xdr:rowOff>
    </xdr:to>
    <xdr:graphicFrame macro="">
      <xdr:nvGraphicFramePr>
        <xdr:cNvPr id="37" name="Diagram 36">
          <a:extLst>
            <a:ext uri="{FF2B5EF4-FFF2-40B4-BE49-F238E27FC236}">
              <a16:creationId xmlns:a16="http://schemas.microsoft.com/office/drawing/2014/main" id="{CD57276D-B6E0-4B9A-AB68-CFEF2084E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617220</xdr:colOff>
      <xdr:row>108</xdr:row>
      <xdr:rowOff>3810</xdr:rowOff>
    </xdr:from>
    <xdr:to>
      <xdr:col>24</xdr:col>
      <xdr:colOff>190500</xdr:colOff>
      <xdr:row>123</xdr:row>
      <xdr:rowOff>118110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A5D6E74E-5526-47DB-9516-E9DE8DE49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123</xdr:row>
      <xdr:rowOff>171450</xdr:rowOff>
    </xdr:from>
    <xdr:to>
      <xdr:col>24</xdr:col>
      <xdr:colOff>198120</xdr:colOff>
      <xdr:row>139</xdr:row>
      <xdr:rowOff>110490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E5491954-E6FC-49A7-8869-2B0C8AE7C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139</xdr:row>
      <xdr:rowOff>171450</xdr:rowOff>
    </xdr:from>
    <xdr:to>
      <xdr:col>24</xdr:col>
      <xdr:colOff>198120</xdr:colOff>
      <xdr:row>155</xdr:row>
      <xdr:rowOff>110490</xdr:rowOff>
    </xdr:to>
    <xdr:graphicFrame macro="">
      <xdr:nvGraphicFramePr>
        <xdr:cNvPr id="40" name="Diagram 39">
          <a:extLst>
            <a:ext uri="{FF2B5EF4-FFF2-40B4-BE49-F238E27FC236}">
              <a16:creationId xmlns:a16="http://schemas.microsoft.com/office/drawing/2014/main" id="{185E1905-091A-4CEC-B8D7-158973619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155</xdr:row>
      <xdr:rowOff>171450</xdr:rowOff>
    </xdr:from>
    <xdr:to>
      <xdr:col>24</xdr:col>
      <xdr:colOff>198120</xdr:colOff>
      <xdr:row>171</xdr:row>
      <xdr:rowOff>110490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A013BDAA-43C1-4FAE-A5AD-49511C754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0</xdr:colOff>
      <xdr:row>171</xdr:row>
      <xdr:rowOff>171450</xdr:rowOff>
    </xdr:from>
    <xdr:to>
      <xdr:col>24</xdr:col>
      <xdr:colOff>198120</xdr:colOff>
      <xdr:row>187</xdr:row>
      <xdr:rowOff>110490</xdr:rowOff>
    </xdr:to>
    <xdr:graphicFrame macro="">
      <xdr:nvGraphicFramePr>
        <xdr:cNvPr id="42" name="Diagram 41">
          <a:extLst>
            <a:ext uri="{FF2B5EF4-FFF2-40B4-BE49-F238E27FC236}">
              <a16:creationId xmlns:a16="http://schemas.microsoft.com/office/drawing/2014/main" id="{5A96DE21-5843-44F4-A152-879FC0D26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7620</xdr:colOff>
      <xdr:row>187</xdr:row>
      <xdr:rowOff>171450</xdr:rowOff>
    </xdr:from>
    <xdr:to>
      <xdr:col>24</xdr:col>
      <xdr:colOff>205740</xdr:colOff>
      <xdr:row>203</xdr:row>
      <xdr:rowOff>110490</xdr:rowOff>
    </xdr:to>
    <xdr:graphicFrame macro="">
      <xdr:nvGraphicFramePr>
        <xdr:cNvPr id="43" name="Diagram 42">
          <a:extLst>
            <a:ext uri="{FF2B5EF4-FFF2-40B4-BE49-F238E27FC236}">
              <a16:creationId xmlns:a16="http://schemas.microsoft.com/office/drawing/2014/main" id="{AA8BF230-D866-46BD-9054-25941707D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0</xdr:colOff>
      <xdr:row>203</xdr:row>
      <xdr:rowOff>171450</xdr:rowOff>
    </xdr:from>
    <xdr:to>
      <xdr:col>24</xdr:col>
      <xdr:colOff>198120</xdr:colOff>
      <xdr:row>219</xdr:row>
      <xdr:rowOff>110490</xdr:rowOff>
    </xdr:to>
    <xdr:graphicFrame macro="">
      <xdr:nvGraphicFramePr>
        <xdr:cNvPr id="44" name="Diagram 43">
          <a:extLst>
            <a:ext uri="{FF2B5EF4-FFF2-40B4-BE49-F238E27FC236}">
              <a16:creationId xmlns:a16="http://schemas.microsoft.com/office/drawing/2014/main" id="{56FD377A-E031-4F44-8BE3-AEB3D641D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0</xdr:colOff>
      <xdr:row>219</xdr:row>
      <xdr:rowOff>171450</xdr:rowOff>
    </xdr:from>
    <xdr:to>
      <xdr:col>24</xdr:col>
      <xdr:colOff>198120</xdr:colOff>
      <xdr:row>235</xdr:row>
      <xdr:rowOff>110490</xdr:rowOff>
    </xdr:to>
    <xdr:graphicFrame macro="">
      <xdr:nvGraphicFramePr>
        <xdr:cNvPr id="45" name="Diagram 44">
          <a:extLst>
            <a:ext uri="{FF2B5EF4-FFF2-40B4-BE49-F238E27FC236}">
              <a16:creationId xmlns:a16="http://schemas.microsoft.com/office/drawing/2014/main" id="{5210FFFD-63A9-4715-9060-A4453C300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235</xdr:row>
      <xdr:rowOff>171450</xdr:rowOff>
    </xdr:from>
    <xdr:to>
      <xdr:col>24</xdr:col>
      <xdr:colOff>198120</xdr:colOff>
      <xdr:row>251</xdr:row>
      <xdr:rowOff>110490</xdr:rowOff>
    </xdr:to>
    <xdr:graphicFrame macro="">
      <xdr:nvGraphicFramePr>
        <xdr:cNvPr id="46" name="Diagram 45">
          <a:extLst>
            <a:ext uri="{FF2B5EF4-FFF2-40B4-BE49-F238E27FC236}">
              <a16:creationId xmlns:a16="http://schemas.microsoft.com/office/drawing/2014/main" id="{8C69AEA6-9892-40AF-BD18-B923995E9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0</xdr:colOff>
      <xdr:row>251</xdr:row>
      <xdr:rowOff>171450</xdr:rowOff>
    </xdr:from>
    <xdr:to>
      <xdr:col>24</xdr:col>
      <xdr:colOff>198120</xdr:colOff>
      <xdr:row>267</xdr:row>
      <xdr:rowOff>110490</xdr:rowOff>
    </xdr:to>
    <xdr:graphicFrame macro="">
      <xdr:nvGraphicFramePr>
        <xdr:cNvPr id="47" name="Diagram 46">
          <a:extLst>
            <a:ext uri="{FF2B5EF4-FFF2-40B4-BE49-F238E27FC236}">
              <a16:creationId xmlns:a16="http://schemas.microsoft.com/office/drawing/2014/main" id="{6B53EE17-1CB6-4A79-8BAE-1724CD424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0</xdr:colOff>
      <xdr:row>267</xdr:row>
      <xdr:rowOff>171450</xdr:rowOff>
    </xdr:from>
    <xdr:to>
      <xdr:col>24</xdr:col>
      <xdr:colOff>198120</xdr:colOff>
      <xdr:row>283</xdr:row>
      <xdr:rowOff>110490</xdr:rowOff>
    </xdr:to>
    <xdr:graphicFrame macro="">
      <xdr:nvGraphicFramePr>
        <xdr:cNvPr id="48" name="Diagram 47">
          <a:extLst>
            <a:ext uri="{FF2B5EF4-FFF2-40B4-BE49-F238E27FC236}">
              <a16:creationId xmlns:a16="http://schemas.microsoft.com/office/drawing/2014/main" id="{17075104-DD5E-4970-BDF0-1DCD35744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0</xdr:colOff>
      <xdr:row>283</xdr:row>
      <xdr:rowOff>171450</xdr:rowOff>
    </xdr:from>
    <xdr:to>
      <xdr:col>24</xdr:col>
      <xdr:colOff>198120</xdr:colOff>
      <xdr:row>299</xdr:row>
      <xdr:rowOff>110490</xdr:rowOff>
    </xdr:to>
    <xdr:graphicFrame macro="">
      <xdr:nvGraphicFramePr>
        <xdr:cNvPr id="49" name="Diagram 48">
          <a:extLst>
            <a:ext uri="{FF2B5EF4-FFF2-40B4-BE49-F238E27FC236}">
              <a16:creationId xmlns:a16="http://schemas.microsoft.com/office/drawing/2014/main" id="{738F10B2-0F4E-4A80-A6B6-B0D816230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0</xdr:colOff>
      <xdr:row>299</xdr:row>
      <xdr:rowOff>171450</xdr:rowOff>
    </xdr:from>
    <xdr:to>
      <xdr:col>24</xdr:col>
      <xdr:colOff>198120</xdr:colOff>
      <xdr:row>315</xdr:row>
      <xdr:rowOff>110490</xdr:rowOff>
    </xdr:to>
    <xdr:graphicFrame macro="">
      <xdr:nvGraphicFramePr>
        <xdr:cNvPr id="50" name="Diagram 49">
          <a:extLst>
            <a:ext uri="{FF2B5EF4-FFF2-40B4-BE49-F238E27FC236}">
              <a16:creationId xmlns:a16="http://schemas.microsoft.com/office/drawing/2014/main" id="{1A56D800-980C-42A2-987E-7D58300EC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17</xdr:col>
      <xdr:colOff>0</xdr:colOff>
      <xdr:row>315</xdr:row>
      <xdr:rowOff>171450</xdr:rowOff>
    </xdr:from>
    <xdr:to>
      <xdr:col>24</xdr:col>
      <xdr:colOff>198120</xdr:colOff>
      <xdr:row>331</xdr:row>
      <xdr:rowOff>110490</xdr:rowOff>
    </xdr:to>
    <xdr:graphicFrame macro="">
      <xdr:nvGraphicFramePr>
        <xdr:cNvPr id="51" name="Diagram 50">
          <a:extLst>
            <a:ext uri="{FF2B5EF4-FFF2-40B4-BE49-F238E27FC236}">
              <a16:creationId xmlns:a16="http://schemas.microsoft.com/office/drawing/2014/main" id="{5E392075-22FE-4E21-8F41-EA3C9811C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0</xdr:colOff>
      <xdr:row>331</xdr:row>
      <xdr:rowOff>163830</xdr:rowOff>
    </xdr:from>
    <xdr:to>
      <xdr:col>24</xdr:col>
      <xdr:colOff>198120</xdr:colOff>
      <xdr:row>347</xdr:row>
      <xdr:rowOff>102870</xdr:rowOff>
    </xdr:to>
    <xdr:graphicFrame macro="">
      <xdr:nvGraphicFramePr>
        <xdr:cNvPr id="52" name="Diagram 51">
          <a:extLst>
            <a:ext uri="{FF2B5EF4-FFF2-40B4-BE49-F238E27FC236}">
              <a16:creationId xmlns:a16="http://schemas.microsoft.com/office/drawing/2014/main" id="{50862829-3987-4689-85B3-C94A9B4B6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17</xdr:col>
      <xdr:colOff>0</xdr:colOff>
      <xdr:row>347</xdr:row>
      <xdr:rowOff>171450</xdr:rowOff>
    </xdr:from>
    <xdr:to>
      <xdr:col>24</xdr:col>
      <xdr:colOff>198120</xdr:colOff>
      <xdr:row>363</xdr:row>
      <xdr:rowOff>110490</xdr:rowOff>
    </xdr:to>
    <xdr:graphicFrame macro="">
      <xdr:nvGraphicFramePr>
        <xdr:cNvPr id="53" name="Diagram 52">
          <a:extLst>
            <a:ext uri="{FF2B5EF4-FFF2-40B4-BE49-F238E27FC236}">
              <a16:creationId xmlns:a16="http://schemas.microsoft.com/office/drawing/2014/main" id="{1046BE3A-5A66-4769-A7E4-FFDCB4F82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rienteringse-my.sharepoint.com/personal/lars_orientering_se/Documents/Hem/A-Statistik/T&#228;vling/2023/Utv&#228;rdering%20segrartid/Utv&#228;rdering%20segrartider%20medel%202023.xlsx" TargetMode="External"/><Relationship Id="rId1" Type="http://schemas.openxmlformats.org/officeDocument/2006/relationships/externalLinkPath" Target="Utv&#228;rdering%20segrartider%20mede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rienteringse-my.sharepoint.com/personal/lars_orientering_se/Documents/Hem/A-Statistik/T&#228;vling/2023/Utv&#228;rdering%20segrartid/Utv&#228;rdering%20segrartider%20l&#229;ng%202023.xlsx" TargetMode="External"/><Relationship Id="rId1" Type="http://schemas.openxmlformats.org/officeDocument/2006/relationships/externalLinkPath" Target="/personal/lars_orientering_se/Documents/Hem/A-Statistik/T&#228;vling/2023/Utv&#228;rdering%20segrartid/Utv&#228;rdering%20segrartider%20l&#229;ng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rienteringse-my.sharepoint.com/personal/lars_orientering_se/Documents/Hem/A-Statistik/T&#228;vling/2023/Utv&#228;rdering%20segrartid/Utv&#228;rdering%20segrartider%20medel%202023.xlsx" TargetMode="External"/><Relationship Id="rId1" Type="http://schemas.openxmlformats.org/officeDocument/2006/relationships/externalLinkPath" Target="/personal/lars_orientering_se/Documents/Hem/A-Statistik/T&#228;vling/2023/Utv&#228;rdering%20segrartid/Utv&#228;rdering%20segrartider%20mede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H35"/>
      <sheetName val="DH40"/>
      <sheetName val="DH45"/>
      <sheetName val="DH50"/>
      <sheetName val="DH55"/>
      <sheetName val="DH60"/>
      <sheetName val="DH65"/>
      <sheetName val="DH70"/>
      <sheetName val="DH75"/>
      <sheetName val="DH80"/>
      <sheetName val="DH85"/>
      <sheetName val="Bas"/>
      <sheetName val="Alternativ"/>
      <sheetName val="Sammmanställning"/>
      <sheetName val="Sverige"/>
      <sheetName val="Blekinge"/>
      <sheetName val="Bohuslän"/>
      <sheetName val="Dalarna"/>
      <sheetName val="Gotland"/>
      <sheetName val="Gästrikland"/>
      <sheetName val="Göteborg"/>
      <sheetName val="Halland"/>
      <sheetName val="Hälsingland"/>
      <sheetName val="Jämtland"/>
      <sheetName val="Medelpad"/>
      <sheetName val="Norrbotten"/>
      <sheetName val="Skåne"/>
      <sheetName val="Småland"/>
      <sheetName val="Stockholm"/>
      <sheetName val="Södermanland"/>
      <sheetName val="Uppland"/>
      <sheetName val="Värmland"/>
      <sheetName val="Västerbotten"/>
      <sheetName val="Västergötland"/>
      <sheetName val="Västmanland"/>
      <sheetName val="Ångermanland"/>
      <sheetName val="Örebro"/>
      <sheetName val="Östergötl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2">
          <cell r="B22" t="str">
            <v>D35</v>
          </cell>
          <cell r="C22" t="str">
            <v>H35</v>
          </cell>
          <cell r="D22" t="str">
            <v>D40</v>
          </cell>
          <cell r="E22" t="str">
            <v>H40</v>
          </cell>
          <cell r="F22" t="str">
            <v>D45</v>
          </cell>
          <cell r="G22" t="str">
            <v>H45</v>
          </cell>
          <cell r="H22" t="str">
            <v>D50</v>
          </cell>
          <cell r="I22" t="str">
            <v>H50</v>
          </cell>
          <cell r="J22" t="str">
            <v>D55</v>
          </cell>
          <cell r="K22" t="str">
            <v>H55</v>
          </cell>
          <cell r="L22" t="str">
            <v>D60</v>
          </cell>
          <cell r="M22" t="str">
            <v>H60</v>
          </cell>
          <cell r="N22" t="str">
            <v>D65</v>
          </cell>
          <cell r="O22" t="str">
            <v>H65</v>
          </cell>
          <cell r="P22" t="str">
            <v>D70</v>
          </cell>
          <cell r="Q22" t="str">
            <v>H70</v>
          </cell>
          <cell r="R22" t="str">
            <v>D75</v>
          </cell>
          <cell r="S22" t="str">
            <v>H75</v>
          </cell>
          <cell r="T22" t="str">
            <v>D80</v>
          </cell>
          <cell r="U22" t="str">
            <v>H80</v>
          </cell>
        </row>
        <row r="23">
          <cell r="A23" t="str">
            <v>Avvikelse</v>
          </cell>
          <cell r="B23">
            <v>1.1329230769230769</v>
          </cell>
          <cell r="C23">
            <v>1.3705982905982905</v>
          </cell>
          <cell r="D23">
            <v>1.1903030303030306</v>
          </cell>
          <cell r="E23">
            <v>1.1916363636363638</v>
          </cell>
          <cell r="F23">
            <v>1.0676363636363637</v>
          </cell>
          <cell r="G23">
            <v>1.1008484848484847</v>
          </cell>
          <cell r="H23">
            <v>1.0587878787878791</v>
          </cell>
          <cell r="I23">
            <v>1.0311515151515152</v>
          </cell>
          <cell r="J23">
            <v>1.0464242424242425</v>
          </cell>
          <cell r="K23">
            <v>1.0883636363636366</v>
          </cell>
          <cell r="L23">
            <v>1.1815757575757577</v>
          </cell>
          <cell r="M23">
            <v>1.0094545454545454</v>
          </cell>
          <cell r="N23">
            <v>1.2967272727272727</v>
          </cell>
          <cell r="O23">
            <v>1.1837575757575758</v>
          </cell>
          <cell r="P23">
            <v>1.1054545454545457</v>
          </cell>
          <cell r="Q23">
            <v>1.0219393939393939</v>
          </cell>
          <cell r="R23">
            <v>1.180848484848485</v>
          </cell>
          <cell r="S23">
            <v>1.0390303030303032</v>
          </cell>
          <cell r="T23" t="e">
            <v>#DIV/0!</v>
          </cell>
          <cell r="U23">
            <v>1.0551515151515152</v>
          </cell>
        </row>
        <row r="25">
          <cell r="A25" t="str">
            <v>Rekommendation</v>
          </cell>
          <cell r="B25">
            <v>1.08</v>
          </cell>
          <cell r="C25">
            <v>1.08</v>
          </cell>
          <cell r="D25">
            <v>1.0900000000000001</v>
          </cell>
          <cell r="E25">
            <v>1.0900000000000001</v>
          </cell>
          <cell r="F25">
            <v>1.0900000000000001</v>
          </cell>
          <cell r="G25">
            <v>1.0900000000000001</v>
          </cell>
          <cell r="H25">
            <v>1.0900000000000001</v>
          </cell>
          <cell r="I25">
            <v>1.0900000000000001</v>
          </cell>
          <cell r="J25">
            <v>1.0900000000000001</v>
          </cell>
          <cell r="K25">
            <v>1.0900000000000001</v>
          </cell>
          <cell r="L25">
            <v>1.0900000000000001</v>
          </cell>
          <cell r="M25">
            <v>1.0900000000000001</v>
          </cell>
          <cell r="N25">
            <v>1.0900000000000001</v>
          </cell>
          <cell r="O25">
            <v>1.0900000000000001</v>
          </cell>
          <cell r="P25">
            <v>1.0900000000000001</v>
          </cell>
          <cell r="Q25">
            <v>1.0900000000000001</v>
          </cell>
          <cell r="R25">
            <v>1.0900000000000001</v>
          </cell>
          <cell r="S25">
            <v>1.0900000000000001</v>
          </cell>
          <cell r="T25">
            <v>1.0900000000000001</v>
          </cell>
          <cell r="U25">
            <v>1.0900000000000001</v>
          </cell>
        </row>
        <row r="26">
          <cell r="A26" t="str">
            <v>Rekommendation</v>
          </cell>
          <cell r="B26">
            <v>0.92</v>
          </cell>
          <cell r="C26">
            <v>0.92</v>
          </cell>
          <cell r="D26">
            <v>0.91</v>
          </cell>
          <cell r="E26">
            <v>0.91</v>
          </cell>
          <cell r="F26">
            <v>0.91</v>
          </cell>
          <cell r="G26">
            <v>0.91</v>
          </cell>
          <cell r="H26">
            <v>0.91</v>
          </cell>
          <cell r="I26">
            <v>0.91</v>
          </cell>
          <cell r="J26">
            <v>0.91</v>
          </cell>
          <cell r="K26">
            <v>0.91</v>
          </cell>
          <cell r="L26">
            <v>0.91</v>
          </cell>
          <cell r="M26">
            <v>0.91</v>
          </cell>
          <cell r="N26">
            <v>0.91</v>
          </cell>
          <cell r="O26">
            <v>0.91</v>
          </cell>
          <cell r="P26">
            <v>0.91</v>
          </cell>
          <cell r="Q26">
            <v>0.91</v>
          </cell>
          <cell r="R26">
            <v>0.91</v>
          </cell>
          <cell r="S26">
            <v>0.91</v>
          </cell>
          <cell r="T26">
            <v>0.91</v>
          </cell>
          <cell r="U26">
            <v>0.91</v>
          </cell>
        </row>
        <row r="29">
          <cell r="B29" t="str">
            <v>Kvinnor</v>
          </cell>
          <cell r="C29" t="str">
            <v>Män</v>
          </cell>
          <cell r="N29" t="str">
            <v>D35 tid</v>
          </cell>
          <cell r="O29" t="str">
            <v>Rek min</v>
          </cell>
          <cell r="P29" t="str">
            <v>Rek max</v>
          </cell>
        </row>
        <row r="30">
          <cell r="A30" t="str">
            <v>DH35</v>
          </cell>
          <cell r="B30">
            <v>0.82659017211274632</v>
          </cell>
          <cell r="C30">
            <v>1</v>
          </cell>
          <cell r="M30" t="str">
            <v>SNO medel</v>
          </cell>
          <cell r="N30">
            <v>3.2812500000000001E-2</v>
          </cell>
          <cell r="O30">
            <v>2.0833333333333332E-2</v>
          </cell>
          <cell r="P30">
            <v>2.4305555555555556E-2</v>
          </cell>
        </row>
        <row r="31">
          <cell r="A31" t="str">
            <v>DH40</v>
          </cell>
          <cell r="B31">
            <v>0.99888109042823736</v>
          </cell>
          <cell r="C31">
            <v>1</v>
          </cell>
          <cell r="M31" t="str">
            <v>OK Tor medel</v>
          </cell>
          <cell r="N31">
            <v>2.9398148148148149E-2</v>
          </cell>
          <cell r="O31">
            <v>2.0833333333333332E-2</v>
          </cell>
          <cell r="P31">
            <v>2.4305555555555556E-2</v>
          </cell>
        </row>
        <row r="32">
          <cell r="A32" t="str">
            <v>DH45</v>
          </cell>
          <cell r="B32">
            <v>0.96983043382514866</v>
          </cell>
          <cell r="C32">
            <v>1</v>
          </cell>
          <cell r="M32" t="str">
            <v>Trosabygdens OK medel</v>
          </cell>
          <cell r="N32">
            <v>2.9398148148148149E-2</v>
          </cell>
          <cell r="O32">
            <v>2.0833333333333332E-2</v>
          </cell>
          <cell r="P32">
            <v>2.4305555555555556E-2</v>
          </cell>
        </row>
        <row r="33">
          <cell r="A33" t="str">
            <v>DH50</v>
          </cell>
          <cell r="B33">
            <v>1.0268014576231339</v>
          </cell>
          <cell r="C33">
            <v>1</v>
          </cell>
          <cell r="M33" t="str">
            <v>Ärla IF medel</v>
          </cell>
          <cell r="N33">
            <v>2.1099537037037038E-2</v>
          </cell>
          <cell r="O33">
            <v>2.0833333333333332E-2</v>
          </cell>
          <cell r="P33">
            <v>2.4305555555555556E-2</v>
          </cell>
        </row>
        <row r="34">
          <cell r="A34" t="str">
            <v>DH55</v>
          </cell>
          <cell r="B34">
            <v>0.96146564205368057</v>
          </cell>
          <cell r="C34">
            <v>1</v>
          </cell>
          <cell r="M34" t="str">
            <v>Strängnäs Malmby medel</v>
          </cell>
          <cell r="N34">
            <v>1.9247685185185184E-2</v>
          </cell>
          <cell r="O34">
            <v>2.0833333333333332E-2</v>
          </cell>
          <cell r="P34">
            <v>2.4305555555555556E-2</v>
          </cell>
        </row>
        <row r="35">
          <cell r="A35" t="str">
            <v>DH60</v>
          </cell>
          <cell r="B35">
            <v>1.170509125840538</v>
          </cell>
          <cell r="C35">
            <v>1</v>
          </cell>
        </row>
        <row r="36">
          <cell r="A36" t="str">
            <v>DH65</v>
          </cell>
          <cell r="B36">
            <v>1.0954331353676019</v>
          </cell>
          <cell r="C36">
            <v>1</v>
          </cell>
          <cell r="N36" t="str">
            <v>H35 tid</v>
          </cell>
          <cell r="O36" t="str">
            <v>Rek min</v>
          </cell>
          <cell r="P36" t="str">
            <v>Rek max</v>
          </cell>
        </row>
        <row r="37">
          <cell r="A37" t="str">
            <v>DH70</v>
          </cell>
          <cell r="B37">
            <v>1.0817222156327839</v>
          </cell>
          <cell r="C37">
            <v>1</v>
          </cell>
          <cell r="M37" t="str">
            <v>SNO medel</v>
          </cell>
          <cell r="N37">
            <v>4.5370370370370366E-2</v>
          </cell>
          <cell r="O37">
            <v>2.0833333333333332E-2</v>
          </cell>
          <cell r="P37">
            <v>2.4305555555555556E-2</v>
          </cell>
        </row>
        <row r="38">
          <cell r="A38" t="str">
            <v>DH75</v>
          </cell>
          <cell r="B38">
            <v>1.1364909006066259</v>
          </cell>
          <cell r="C38">
            <v>1</v>
          </cell>
          <cell r="M38" t="str">
            <v>OK Tor medel</v>
          </cell>
          <cell r="N38">
            <v>2.6192129629629631E-2</v>
          </cell>
          <cell r="O38">
            <v>2.0833333333333332E-2</v>
          </cell>
          <cell r="P38">
            <v>2.4305555555555556E-2</v>
          </cell>
        </row>
        <row r="39">
          <cell r="A39" t="str">
            <v>DH80</v>
          </cell>
          <cell r="B39" t="e">
            <v>#DIV/0!</v>
          </cell>
          <cell r="C39">
            <v>1</v>
          </cell>
          <cell r="M39" t="str">
            <v>Ärla IF medel</v>
          </cell>
          <cell r="N39">
            <v>2.1238425925925924E-2</v>
          </cell>
          <cell r="O39">
            <v>2.0833333333333332E-2</v>
          </cell>
          <cell r="P39">
            <v>2.4305555555555556E-2</v>
          </cell>
        </row>
        <row r="40">
          <cell r="A40" t="str">
            <v>DH85</v>
          </cell>
          <cell r="B40" t="e">
            <v>#DIV/0!</v>
          </cell>
          <cell r="C40">
            <v>1</v>
          </cell>
          <cell r="M40" t="str">
            <v>Trosabygdens OK medel</v>
          </cell>
          <cell r="N40">
            <v>0</v>
          </cell>
          <cell r="O40">
            <v>2.0833333333333332E-2</v>
          </cell>
          <cell r="P40">
            <v>2.4305555555555556E-2</v>
          </cell>
        </row>
        <row r="41">
          <cell r="M41" t="str">
            <v>Strängnäs Malmby medel</v>
          </cell>
          <cell r="N41">
            <v>0</v>
          </cell>
          <cell r="O41">
            <v>2.0833333333333332E-2</v>
          </cell>
          <cell r="P41">
            <v>2.4305555555555556E-2</v>
          </cell>
        </row>
        <row r="43">
          <cell r="N43" t="str">
            <v>D40 tid</v>
          </cell>
          <cell r="O43" t="str">
            <v>Rek min</v>
          </cell>
          <cell r="P43" t="str">
            <v>Rek max</v>
          </cell>
        </row>
        <row r="44">
          <cell r="M44" t="str">
            <v>SNO medel</v>
          </cell>
          <cell r="N44">
            <v>2.8287037037037038E-2</v>
          </cell>
          <cell r="O44">
            <v>1.7361111111111112E-2</v>
          </cell>
          <cell r="P44">
            <v>2.0833333333333332E-2</v>
          </cell>
        </row>
        <row r="45">
          <cell r="M45" t="str">
            <v>Trosabygdens OK medel</v>
          </cell>
          <cell r="N45">
            <v>2.521990740740741E-2</v>
          </cell>
          <cell r="O45">
            <v>1.7361111111111112E-2</v>
          </cell>
          <cell r="P45">
            <v>2.0833333333333332E-2</v>
          </cell>
        </row>
        <row r="46">
          <cell r="M46" t="str">
            <v>Strängnäs Malmby medel</v>
          </cell>
          <cell r="N46">
            <v>2.0648148148148148E-2</v>
          </cell>
          <cell r="O46">
            <v>1.7361111111111112E-2</v>
          </cell>
          <cell r="P46">
            <v>2.0833333333333332E-2</v>
          </cell>
        </row>
        <row r="47">
          <cell r="M47" t="str">
            <v>OK Tor medel</v>
          </cell>
          <cell r="N47">
            <v>2.0358796296296295E-2</v>
          </cell>
          <cell r="O47">
            <v>1.7361111111111112E-2</v>
          </cell>
          <cell r="P47">
            <v>2.0833333333333332E-2</v>
          </cell>
        </row>
        <row r="48">
          <cell r="M48" t="str">
            <v>Ärla IF medel</v>
          </cell>
          <cell r="N48">
            <v>1.9143518518518518E-2</v>
          </cell>
          <cell r="O48">
            <v>1.7361111111111112E-2</v>
          </cell>
          <cell r="P48">
            <v>2.0833333333333332E-2</v>
          </cell>
        </row>
        <row r="50">
          <cell r="N50" t="str">
            <v>H40 tid</v>
          </cell>
          <cell r="O50" t="str">
            <v>Rek min</v>
          </cell>
          <cell r="P50" t="str">
            <v>Rek max</v>
          </cell>
        </row>
        <row r="51">
          <cell r="M51" t="str">
            <v>SNO medel</v>
          </cell>
          <cell r="N51">
            <v>2.8182870370370372E-2</v>
          </cell>
          <cell r="O51">
            <v>1.7361111111111112E-2</v>
          </cell>
          <cell r="P51">
            <v>2.0833333333333332E-2</v>
          </cell>
        </row>
        <row r="52">
          <cell r="M52" t="str">
            <v>Strängnäs Malmby medel</v>
          </cell>
          <cell r="N52">
            <v>2.7615740740740743E-2</v>
          </cell>
          <cell r="O52">
            <v>1.7361111111111112E-2</v>
          </cell>
          <cell r="P52">
            <v>2.0833333333333332E-2</v>
          </cell>
        </row>
        <row r="53">
          <cell r="M53" t="str">
            <v>Trosabygdens OK medel</v>
          </cell>
          <cell r="N53">
            <v>2.0578703703703703E-2</v>
          </cell>
          <cell r="O53">
            <v>1.7361111111111112E-2</v>
          </cell>
          <cell r="P53">
            <v>2.0833333333333332E-2</v>
          </cell>
        </row>
        <row r="54">
          <cell r="M54" t="str">
            <v>OK Tor medel</v>
          </cell>
          <cell r="N54">
            <v>1.9606481481481482E-2</v>
          </cell>
          <cell r="O54">
            <v>1.7361111111111112E-2</v>
          </cell>
          <cell r="P54">
            <v>2.0833333333333332E-2</v>
          </cell>
        </row>
        <row r="55">
          <cell r="M55" t="str">
            <v>Ärla IF medel</v>
          </cell>
          <cell r="N55">
            <v>1.7800925925925925E-2</v>
          </cell>
          <cell r="O55">
            <v>1.7361111111111112E-2</v>
          </cell>
          <cell r="P55">
            <v>2.0833333333333332E-2</v>
          </cell>
        </row>
        <row r="57">
          <cell r="N57" t="str">
            <v>D45 tid</v>
          </cell>
          <cell r="O57" t="str">
            <v>Rek min</v>
          </cell>
          <cell r="P57" t="str">
            <v>Rek max</v>
          </cell>
        </row>
        <row r="58">
          <cell r="M58" t="str">
            <v>SNO medel</v>
          </cell>
          <cell r="N58">
            <v>2.6736111111111113E-2</v>
          </cell>
          <cell r="O58">
            <v>1.7361111111111112E-2</v>
          </cell>
          <cell r="P58">
            <v>2.0833333333333332E-2</v>
          </cell>
        </row>
        <row r="59">
          <cell r="M59" t="str">
            <v>Trosabygdens OK medel</v>
          </cell>
          <cell r="N59">
            <v>2.0405092592592593E-2</v>
          </cell>
          <cell r="O59">
            <v>1.7361111111111112E-2</v>
          </cell>
          <cell r="P59">
            <v>2.0833333333333332E-2</v>
          </cell>
        </row>
        <row r="60">
          <cell r="B60" t="str">
            <v>Kvinnor</v>
          </cell>
          <cell r="C60" t="str">
            <v>Män</v>
          </cell>
          <cell r="M60" t="str">
            <v>OK Tor medel</v>
          </cell>
          <cell r="N60">
            <v>1.9375E-2</v>
          </cell>
          <cell r="O60">
            <v>1.7361111111111112E-2</v>
          </cell>
          <cell r="P60">
            <v>2.0833333333333332E-2</v>
          </cell>
        </row>
        <row r="61">
          <cell r="A61" t="str">
            <v>DH35</v>
          </cell>
          <cell r="B61">
            <v>1.1074997205905348</v>
          </cell>
          <cell r="C61">
            <v>1</v>
          </cell>
          <cell r="M61" t="str">
            <v>Ärla IF medel</v>
          </cell>
          <cell r="N61">
            <v>1.8136574074074072E-2</v>
          </cell>
          <cell r="O61">
            <v>1.7361111111111112E-2</v>
          </cell>
          <cell r="P61">
            <v>2.0833333333333332E-2</v>
          </cell>
        </row>
        <row r="62">
          <cell r="A62" t="str">
            <v>DH40</v>
          </cell>
          <cell r="B62">
            <v>1.2476160561082481</v>
          </cell>
          <cell r="C62">
            <v>1</v>
          </cell>
          <cell r="M62" t="str">
            <v>Strängnäs Malmby medel</v>
          </cell>
          <cell r="N62">
            <v>1.7291666666666667E-2</v>
          </cell>
          <cell r="O62">
            <v>1.7361111111111112E-2</v>
          </cell>
          <cell r="P62">
            <v>2.0833333333333332E-2</v>
          </cell>
        </row>
        <row r="63">
          <cell r="A63" t="str">
            <v>DH45</v>
          </cell>
          <cell r="B63">
            <v>1.2147176199888901</v>
          </cell>
          <cell r="C63">
            <v>1</v>
          </cell>
        </row>
        <row r="64">
          <cell r="A64" t="str">
            <v>DH50</v>
          </cell>
          <cell r="B64">
            <v>1.2778121999501388</v>
          </cell>
          <cell r="C64">
            <v>1</v>
          </cell>
          <cell r="N64" t="str">
            <v>H45 tid</v>
          </cell>
          <cell r="O64" t="str">
            <v>Rek min</v>
          </cell>
          <cell r="P64" t="str">
            <v>Rek max</v>
          </cell>
        </row>
        <row r="65">
          <cell r="A65" t="str">
            <v>DH55</v>
          </cell>
          <cell r="B65">
            <v>1.2014416699211121</v>
          </cell>
          <cell r="C65">
            <v>1</v>
          </cell>
          <cell r="M65" t="str">
            <v>SNO medel</v>
          </cell>
          <cell r="N65">
            <v>2.5289351851851851E-2</v>
          </cell>
          <cell r="O65">
            <v>1.7361111111111112E-2</v>
          </cell>
          <cell r="P65">
            <v>2.0833333333333332E-2</v>
          </cell>
        </row>
        <row r="66">
          <cell r="A66" t="str">
            <v>DH60</v>
          </cell>
          <cell r="B66">
            <v>1.4331676848876644</v>
          </cell>
          <cell r="C66">
            <v>1</v>
          </cell>
          <cell r="M66" t="str">
            <v>Trosabygdens OK medel</v>
          </cell>
          <cell r="N66">
            <v>2.3854166666666666E-2</v>
          </cell>
          <cell r="O66">
            <v>1.7361111111111112E-2</v>
          </cell>
          <cell r="P66">
            <v>2.0833333333333332E-2</v>
          </cell>
        </row>
        <row r="67">
          <cell r="A67" t="str">
            <v>DH65</v>
          </cell>
          <cell r="B67">
            <v>1.3255776021649099</v>
          </cell>
          <cell r="C67">
            <v>1</v>
          </cell>
          <cell r="M67" t="str">
            <v>Strängnäs Malmby medel</v>
          </cell>
          <cell r="N67">
            <v>2.2916666666666669E-2</v>
          </cell>
          <cell r="O67">
            <v>1.7361111111111112E-2</v>
          </cell>
          <cell r="P67">
            <v>2.0833333333333332E-2</v>
          </cell>
        </row>
        <row r="68">
          <cell r="A68" t="str">
            <v>DH70</v>
          </cell>
          <cell r="B68">
            <v>1.408207738208777</v>
          </cell>
          <cell r="C68">
            <v>1</v>
          </cell>
          <cell r="M68" t="str">
            <v>Ärla IF medel</v>
          </cell>
          <cell r="N68">
            <v>1.6944444444444443E-2</v>
          </cell>
          <cell r="O68">
            <v>1.7361111111111112E-2</v>
          </cell>
          <cell r="P68">
            <v>2.0833333333333332E-2</v>
          </cell>
        </row>
        <row r="69">
          <cell r="A69" t="str">
            <v>DH75</v>
          </cell>
          <cell r="B69">
            <v>1.4627547885604992</v>
          </cell>
          <cell r="C69">
            <v>1</v>
          </cell>
          <cell r="M69" t="str">
            <v>OK Tor medel</v>
          </cell>
          <cell r="N69">
            <v>1.6111111111111111E-2</v>
          </cell>
          <cell r="O69">
            <v>1.7361111111111112E-2</v>
          </cell>
          <cell r="P69">
            <v>2.0833333333333332E-2</v>
          </cell>
        </row>
        <row r="70">
          <cell r="A70" t="str">
            <v>DH80</v>
          </cell>
          <cell r="B70" t="e">
            <v>#DIV/0!</v>
          </cell>
          <cell r="C70">
            <v>1</v>
          </cell>
        </row>
        <row r="71">
          <cell r="A71" t="str">
            <v>DH85</v>
          </cell>
          <cell r="B71">
            <v>0</v>
          </cell>
          <cell r="C71">
            <v>1</v>
          </cell>
          <cell r="N71" t="str">
            <v>D50 tid</v>
          </cell>
          <cell r="O71" t="str">
            <v>Rek min</v>
          </cell>
          <cell r="P71" t="str">
            <v>Rek max</v>
          </cell>
        </row>
        <row r="72">
          <cell r="M72" t="str">
            <v>SNO medel</v>
          </cell>
          <cell r="N72">
            <v>2.4675925925925924E-2</v>
          </cell>
          <cell r="O72">
            <v>1.7361111111111112E-2</v>
          </cell>
          <cell r="P72">
            <v>2.0833333333333332E-2</v>
          </cell>
        </row>
        <row r="73">
          <cell r="M73" t="str">
            <v>Trosabygdens OK medel</v>
          </cell>
          <cell r="N73">
            <v>2.0057870370370368E-2</v>
          </cell>
          <cell r="O73">
            <v>1.7361111111111112E-2</v>
          </cell>
          <cell r="P73">
            <v>2.0833333333333332E-2</v>
          </cell>
        </row>
        <row r="74">
          <cell r="M74" t="str">
            <v>Strängnäs Malmby medel</v>
          </cell>
          <cell r="N74">
            <v>1.9976851851851853E-2</v>
          </cell>
          <cell r="O74">
            <v>1.7361111111111112E-2</v>
          </cell>
          <cell r="P74">
            <v>2.0833333333333332E-2</v>
          </cell>
        </row>
        <row r="75">
          <cell r="M75" t="str">
            <v>Ärla IF medel</v>
          </cell>
          <cell r="N75">
            <v>1.8506944444444444E-2</v>
          </cell>
          <cell r="O75">
            <v>1.7361111111111112E-2</v>
          </cell>
          <cell r="P75">
            <v>2.0833333333333332E-2</v>
          </cell>
        </row>
        <row r="76">
          <cell r="B76" t="str">
            <v>Kvinnor</v>
          </cell>
          <cell r="C76" t="str">
            <v>Män</v>
          </cell>
          <cell r="M76" t="str">
            <v>OK Tor medel</v>
          </cell>
          <cell r="N76">
            <v>1.7881944444444443E-2</v>
          </cell>
          <cell r="O76">
            <v>1.7361111111111112E-2</v>
          </cell>
          <cell r="P76">
            <v>2.0833333333333332E-2</v>
          </cell>
        </row>
        <row r="77">
          <cell r="A77" t="str">
            <v>DH35</v>
          </cell>
          <cell r="B77">
            <v>6.4991501753865529E-3</v>
          </cell>
          <cell r="C77">
            <v>5.8683086366117659E-3</v>
          </cell>
        </row>
        <row r="78">
          <cell r="A78" t="str">
            <v>DH40</v>
          </cell>
          <cell r="B78">
            <v>6.3685793723047999E-3</v>
          </cell>
          <cell r="C78">
            <v>5.1045987594698257E-3</v>
          </cell>
          <cell r="N78" t="str">
            <v>H50 tid</v>
          </cell>
          <cell r="O78" t="str">
            <v>Rek min</v>
          </cell>
          <cell r="P78" t="str">
            <v>Rek max</v>
          </cell>
        </row>
        <row r="79">
          <cell r="A79" t="str">
            <v>DH45</v>
          </cell>
          <cell r="B79">
            <v>5.8380312717286704E-3</v>
          </cell>
          <cell r="C79">
            <v>4.8060809982998897E-3</v>
          </cell>
          <cell r="M79" t="str">
            <v>SNO medel</v>
          </cell>
          <cell r="N79">
            <v>2.6168981481481477E-2</v>
          </cell>
          <cell r="O79">
            <v>1.7361111111111112E-2</v>
          </cell>
          <cell r="P79">
            <v>2.0833333333333332E-2</v>
          </cell>
        </row>
        <row r="80">
          <cell r="A80" t="str">
            <v>DH50</v>
          </cell>
          <cell r="B80">
            <v>6.2381979019829076E-3</v>
          </cell>
          <cell r="C80">
            <v>4.8819364083597938E-3</v>
          </cell>
          <cell r="M80" t="str">
            <v>Trosabygdens OK medel</v>
          </cell>
          <cell r="N80">
            <v>2.1087962962962961E-2</v>
          </cell>
          <cell r="O80">
            <v>1.7361111111111112E-2</v>
          </cell>
          <cell r="P80">
            <v>2.0833333333333332E-2</v>
          </cell>
        </row>
        <row r="81">
          <cell r="A81" t="str">
            <v>DH55</v>
          </cell>
          <cell r="B81">
            <v>6.2635660231288633E-3</v>
          </cell>
          <cell r="C81">
            <v>5.213375047612703E-3</v>
          </cell>
          <cell r="M81" t="str">
            <v>Ärla IF medel</v>
          </cell>
          <cell r="N81">
            <v>1.834490740740741E-2</v>
          </cell>
          <cell r="O81">
            <v>1.7361111111111112E-2</v>
          </cell>
          <cell r="P81">
            <v>2.0833333333333332E-2</v>
          </cell>
        </row>
        <row r="82">
          <cell r="A82" t="str">
            <v>DH60</v>
          </cell>
          <cell r="B82">
            <v>7.5405916239390689E-3</v>
          </cell>
          <cell r="C82">
            <v>5.261485940167651E-3</v>
          </cell>
          <cell r="M82" t="str">
            <v>Strängnäs Malmby medel</v>
          </cell>
          <cell r="N82">
            <v>1.6967592592592593E-2</v>
          </cell>
          <cell r="O82">
            <v>1.7361111111111112E-2</v>
          </cell>
          <cell r="P82">
            <v>2.0833333333333332E-2</v>
          </cell>
        </row>
        <row r="83">
          <cell r="A83" t="str">
            <v>DH65</v>
          </cell>
          <cell r="B83">
            <v>8.5585124563720104E-3</v>
          </cell>
          <cell r="C83">
            <v>6.4564401528770547E-3</v>
          </cell>
          <cell r="M83" t="str">
            <v>OK Tor medel</v>
          </cell>
          <cell r="N83">
            <v>1.5891203703703703E-2</v>
          </cell>
          <cell r="O83">
            <v>1.7361111111111112E-2</v>
          </cell>
          <cell r="P83">
            <v>2.0833333333333332E-2</v>
          </cell>
        </row>
        <row r="84">
          <cell r="A84" t="str">
            <v>DH70</v>
          </cell>
          <cell r="B84">
            <v>8.8170080927777415E-3</v>
          </cell>
          <cell r="C84">
            <v>6.2611558320172763E-3</v>
          </cell>
        </row>
        <row r="85">
          <cell r="A85" t="str">
            <v>DH75</v>
          </cell>
          <cell r="B85">
            <v>9.8876518335481618E-3</v>
          </cell>
          <cell r="C85">
            <v>6.759609957099252E-3</v>
          </cell>
          <cell r="N85" t="str">
            <v>D55 tid</v>
          </cell>
          <cell r="O85" t="str">
            <v>Rek min</v>
          </cell>
          <cell r="P85" t="str">
            <v>Rek max</v>
          </cell>
        </row>
        <row r="86">
          <cell r="A86" t="str">
            <v>DH80</v>
          </cell>
          <cell r="B86" t="e">
            <v>#DIV/0!</v>
          </cell>
          <cell r="C86">
            <v>8.5368753108418152E-3</v>
          </cell>
          <cell r="M86" t="str">
            <v>SNO medel</v>
          </cell>
          <cell r="N86">
            <v>2.8935185185185185E-2</v>
          </cell>
          <cell r="O86">
            <v>1.7361111111111112E-2</v>
          </cell>
          <cell r="P86">
            <v>2.0833333333333332E-2</v>
          </cell>
        </row>
        <row r="87">
          <cell r="A87" t="str">
            <v>DH85</v>
          </cell>
          <cell r="B87">
            <v>0</v>
          </cell>
          <cell r="C87">
            <v>1.1190844463234203E-2</v>
          </cell>
          <cell r="M87" t="str">
            <v>Strängnäs Malmby medel</v>
          </cell>
          <cell r="N87">
            <v>1.8888888888888889E-2</v>
          </cell>
          <cell r="O87">
            <v>1.7361111111111112E-2</v>
          </cell>
          <cell r="P87">
            <v>2.0833333333333332E-2</v>
          </cell>
        </row>
        <row r="88">
          <cell r="M88" t="str">
            <v>Trosabygdens OK medel</v>
          </cell>
          <cell r="N88">
            <v>1.8842592592592591E-2</v>
          </cell>
          <cell r="O88">
            <v>1.7361111111111112E-2</v>
          </cell>
          <cell r="P88">
            <v>2.0833333333333332E-2</v>
          </cell>
        </row>
        <row r="89">
          <cell r="M89" t="str">
            <v>Ärla IF medel</v>
          </cell>
          <cell r="N89">
            <v>1.7071759259259259E-2</v>
          </cell>
          <cell r="O89">
            <v>1.7361111111111112E-2</v>
          </cell>
          <cell r="P89">
            <v>2.0833333333333332E-2</v>
          </cell>
        </row>
        <row r="90">
          <cell r="M90" t="str">
            <v>OK Tor medel</v>
          </cell>
          <cell r="N90">
            <v>1.6180555555555556E-2</v>
          </cell>
          <cell r="O90">
            <v>1.7361111111111112E-2</v>
          </cell>
          <cell r="P90">
            <v>2.0833333333333332E-2</v>
          </cell>
        </row>
        <row r="92">
          <cell r="N92" t="str">
            <v>H55 tid</v>
          </cell>
          <cell r="O92" t="str">
            <v>Rek min</v>
          </cell>
          <cell r="P92" t="str">
            <v>Rek max</v>
          </cell>
        </row>
        <row r="93">
          <cell r="M93" t="str">
            <v>SNO medel</v>
          </cell>
          <cell r="N93">
            <v>2.809027777777778E-2</v>
          </cell>
          <cell r="O93">
            <v>1.7361111111111112E-2</v>
          </cell>
          <cell r="P93">
            <v>2.0833333333333332E-2</v>
          </cell>
        </row>
        <row r="94">
          <cell r="M94" t="str">
            <v>Trosabygdens OK medel</v>
          </cell>
          <cell r="N94">
            <v>2.0694444444444446E-2</v>
          </cell>
          <cell r="O94">
            <v>1.7361111111111112E-2</v>
          </cell>
          <cell r="P94">
            <v>2.0833333333333332E-2</v>
          </cell>
        </row>
        <row r="95">
          <cell r="M95" t="str">
            <v>Strängnäs Malmby medel</v>
          </cell>
          <cell r="N95">
            <v>2.0092592592592592E-2</v>
          </cell>
          <cell r="O95">
            <v>1.7361111111111112E-2</v>
          </cell>
          <cell r="P95">
            <v>2.0833333333333332E-2</v>
          </cell>
        </row>
        <row r="96">
          <cell r="M96" t="str">
            <v>Ärla IF medel</v>
          </cell>
          <cell r="N96">
            <v>1.9166666666666669E-2</v>
          </cell>
          <cell r="O96">
            <v>1.7361111111111112E-2</v>
          </cell>
          <cell r="P96">
            <v>2.0833333333333332E-2</v>
          </cell>
        </row>
        <row r="97">
          <cell r="M97" t="str">
            <v>OK Tor medel</v>
          </cell>
          <cell r="N97">
            <v>1.5879629629629629E-2</v>
          </cell>
          <cell r="O97">
            <v>1.7361111111111112E-2</v>
          </cell>
          <cell r="P97">
            <v>2.0833333333333332E-2</v>
          </cell>
        </row>
        <row r="99">
          <cell r="N99" t="str">
            <v>D60 tid</v>
          </cell>
          <cell r="O99" t="str">
            <v>Rek min</v>
          </cell>
          <cell r="P99" t="str">
            <v>Rek max</v>
          </cell>
        </row>
        <row r="100">
          <cell r="M100" t="str">
            <v>SNO medel</v>
          </cell>
          <cell r="N100">
            <v>2.6493055555555558E-2</v>
          </cell>
          <cell r="O100">
            <v>1.7361111111111112E-2</v>
          </cell>
          <cell r="P100">
            <v>2.0833333333333332E-2</v>
          </cell>
        </row>
        <row r="101">
          <cell r="M101" t="str">
            <v>Ärla IF medel</v>
          </cell>
          <cell r="N101">
            <v>2.5509259259259259E-2</v>
          </cell>
          <cell r="O101">
            <v>1.7361111111111112E-2</v>
          </cell>
          <cell r="P101">
            <v>2.0833333333333332E-2</v>
          </cell>
        </row>
        <row r="102">
          <cell r="M102" t="str">
            <v>Trosabygdens OK medel</v>
          </cell>
          <cell r="N102">
            <v>2.0983796296296296E-2</v>
          </cell>
          <cell r="O102">
            <v>1.7361111111111112E-2</v>
          </cell>
          <cell r="P102">
            <v>2.0833333333333332E-2</v>
          </cell>
        </row>
        <row r="103">
          <cell r="M103" t="str">
            <v>OK Tor medel</v>
          </cell>
          <cell r="N103">
            <v>2.0081018518518519E-2</v>
          </cell>
          <cell r="O103">
            <v>1.7361111111111112E-2</v>
          </cell>
          <cell r="P103">
            <v>2.0833333333333332E-2</v>
          </cell>
        </row>
        <row r="104">
          <cell r="M104" t="str">
            <v>Strängnäs Malmby medel</v>
          </cell>
          <cell r="N104">
            <v>1.9756944444444445E-2</v>
          </cell>
          <cell r="O104">
            <v>1.7361111111111112E-2</v>
          </cell>
          <cell r="P104">
            <v>2.0833333333333332E-2</v>
          </cell>
        </row>
        <row r="106">
          <cell r="N106" t="str">
            <v>H60 tid</v>
          </cell>
          <cell r="O106" t="str">
            <v>Rek min</v>
          </cell>
          <cell r="P106" t="str">
            <v>Rek max</v>
          </cell>
        </row>
        <row r="107">
          <cell r="M107" t="str">
            <v>Trosabygdens OK medel</v>
          </cell>
          <cell r="N107">
            <v>2.5497685185185189E-2</v>
          </cell>
          <cell r="O107">
            <v>1.7361111111111112E-2</v>
          </cell>
          <cell r="P107">
            <v>2.0833333333333332E-2</v>
          </cell>
        </row>
        <row r="108">
          <cell r="M108" t="str">
            <v>SNO medel</v>
          </cell>
          <cell r="N108">
            <v>1.8715277777777779E-2</v>
          </cell>
          <cell r="O108">
            <v>1.7361111111111112E-2</v>
          </cell>
          <cell r="P108">
            <v>2.0833333333333332E-2</v>
          </cell>
        </row>
        <row r="109">
          <cell r="M109" t="str">
            <v>Ärla IF medel</v>
          </cell>
          <cell r="N109">
            <v>1.8680555555555554E-2</v>
          </cell>
          <cell r="O109">
            <v>1.7361111111111112E-2</v>
          </cell>
          <cell r="P109">
            <v>2.0833333333333332E-2</v>
          </cell>
        </row>
        <row r="110">
          <cell r="M110" t="str">
            <v>Strängnäs Malmby medel</v>
          </cell>
          <cell r="N110">
            <v>1.7615740740740741E-2</v>
          </cell>
          <cell r="O110">
            <v>1.7361111111111112E-2</v>
          </cell>
          <cell r="P110">
            <v>2.0833333333333332E-2</v>
          </cell>
        </row>
        <row r="111">
          <cell r="M111" t="str">
            <v>OK Tor medel</v>
          </cell>
          <cell r="N111">
            <v>1.5879629629629629E-2</v>
          </cell>
          <cell r="O111">
            <v>1.7361111111111112E-2</v>
          </cell>
          <cell r="P111">
            <v>2.0833333333333332E-2</v>
          </cell>
        </row>
        <row r="113">
          <cell r="N113" t="str">
            <v>D65 tid</v>
          </cell>
          <cell r="O113" t="str">
            <v>Rek min</v>
          </cell>
          <cell r="P113" t="str">
            <v>Rek max</v>
          </cell>
        </row>
        <row r="114">
          <cell r="M114" t="str">
            <v>Trosabygdens OK medel</v>
          </cell>
          <cell r="N114">
            <v>2.8043981481481479E-2</v>
          </cell>
          <cell r="O114">
            <v>1.7361111111111112E-2</v>
          </cell>
          <cell r="P114">
            <v>2.0833333333333332E-2</v>
          </cell>
        </row>
        <row r="115">
          <cell r="M115" t="str">
            <v>SNO medel</v>
          </cell>
          <cell r="N115">
            <v>2.7592592592592596E-2</v>
          </cell>
          <cell r="O115">
            <v>1.7361111111111112E-2</v>
          </cell>
          <cell r="P115">
            <v>2.0833333333333332E-2</v>
          </cell>
        </row>
        <row r="116">
          <cell r="M116" t="str">
            <v>OK Tor medel</v>
          </cell>
          <cell r="N116">
            <v>2.3113425925925926E-2</v>
          </cell>
          <cell r="O116">
            <v>1.7361111111111112E-2</v>
          </cell>
          <cell r="P116">
            <v>2.0833333333333332E-2</v>
          </cell>
        </row>
        <row r="117">
          <cell r="M117" t="str">
            <v>Strängnäs Malmby medel</v>
          </cell>
          <cell r="N117">
            <v>2.3043981481481481E-2</v>
          </cell>
          <cell r="O117">
            <v>1.7361111111111112E-2</v>
          </cell>
          <cell r="P117">
            <v>2.0833333333333332E-2</v>
          </cell>
        </row>
        <row r="118">
          <cell r="M118" t="str">
            <v>Ärla IF medel</v>
          </cell>
          <cell r="N118">
            <v>2.2025462962962958E-2</v>
          </cell>
          <cell r="O118">
            <v>1.7361111111111112E-2</v>
          </cell>
          <cell r="P118">
            <v>2.0833333333333332E-2</v>
          </cell>
        </row>
        <row r="120">
          <cell r="N120" t="str">
            <v>H65 tid</v>
          </cell>
          <cell r="O120" t="str">
            <v>Rek min</v>
          </cell>
          <cell r="P120" t="str">
            <v>Rek max</v>
          </cell>
        </row>
        <row r="121">
          <cell r="M121" t="str">
            <v>Trosabygdens OK medel</v>
          </cell>
          <cell r="N121">
            <v>3.0740740740740739E-2</v>
          </cell>
          <cell r="O121">
            <v>1.7361111111111112E-2</v>
          </cell>
          <cell r="P121">
            <v>2.0833333333333332E-2</v>
          </cell>
        </row>
        <row r="122">
          <cell r="M122" t="str">
            <v>SNO medel</v>
          </cell>
          <cell r="N122">
            <v>2.8055555555555556E-2</v>
          </cell>
          <cell r="O122">
            <v>1.7361111111111112E-2</v>
          </cell>
          <cell r="P122">
            <v>2.0833333333333332E-2</v>
          </cell>
        </row>
        <row r="123">
          <cell r="M123" t="str">
            <v>Ärla IF medel</v>
          </cell>
          <cell r="N123">
            <v>1.9166666666666669E-2</v>
          </cell>
          <cell r="O123">
            <v>1.7361111111111112E-2</v>
          </cell>
          <cell r="P123">
            <v>2.0833333333333332E-2</v>
          </cell>
        </row>
        <row r="124">
          <cell r="M124" t="str">
            <v>Strängnäs Malmby medel</v>
          </cell>
          <cell r="N124">
            <v>1.8275462962962962E-2</v>
          </cell>
          <cell r="O124">
            <v>1.7361111111111112E-2</v>
          </cell>
          <cell r="P124">
            <v>2.0833333333333332E-2</v>
          </cell>
        </row>
        <row r="125">
          <cell r="M125" t="str">
            <v>OK Tor medel</v>
          </cell>
          <cell r="N125">
            <v>1.6793981481481483E-2</v>
          </cell>
          <cell r="O125">
            <v>1.7361111111111112E-2</v>
          </cell>
          <cell r="P125">
            <v>2.0833333333333332E-2</v>
          </cell>
        </row>
        <row r="127">
          <cell r="N127" t="str">
            <v>D70 tid</v>
          </cell>
          <cell r="O127" t="str">
            <v>Rek min</v>
          </cell>
          <cell r="P127" t="str">
            <v>Rek max</v>
          </cell>
        </row>
        <row r="128">
          <cell r="M128" t="str">
            <v>SNO medel</v>
          </cell>
          <cell r="N128">
            <v>2.508101851851852E-2</v>
          </cell>
          <cell r="O128">
            <v>1.7361111111111112E-2</v>
          </cell>
          <cell r="P128">
            <v>2.0833333333333332E-2</v>
          </cell>
        </row>
        <row r="129">
          <cell r="M129" t="str">
            <v>Trosabygdens OK medel</v>
          </cell>
          <cell r="N129">
            <v>2.4710648148148148E-2</v>
          </cell>
          <cell r="O129">
            <v>1.7361111111111112E-2</v>
          </cell>
          <cell r="P129">
            <v>2.0833333333333332E-2</v>
          </cell>
        </row>
        <row r="130">
          <cell r="M130" t="str">
            <v>Strängnäs Malmby medel</v>
          </cell>
          <cell r="N130">
            <v>2.1168981481481483E-2</v>
          </cell>
          <cell r="O130">
            <v>1.7361111111111112E-2</v>
          </cell>
          <cell r="P130">
            <v>2.0833333333333332E-2</v>
          </cell>
        </row>
        <row r="131">
          <cell r="M131" t="str">
            <v>OK Tor medel</v>
          </cell>
          <cell r="N131">
            <v>2.0150462962962964E-2</v>
          </cell>
          <cell r="O131">
            <v>1.7361111111111112E-2</v>
          </cell>
          <cell r="P131">
            <v>2.0833333333333332E-2</v>
          </cell>
        </row>
        <row r="132">
          <cell r="M132" t="str">
            <v>Ärla IF medel</v>
          </cell>
          <cell r="N132">
            <v>1.4444444444444446E-2</v>
          </cell>
          <cell r="O132">
            <v>1.7361111111111112E-2</v>
          </cell>
          <cell r="P132">
            <v>2.0833333333333332E-2</v>
          </cell>
        </row>
        <row r="134">
          <cell r="N134" t="str">
            <v>H70 tid</v>
          </cell>
          <cell r="O134" t="str">
            <v>Rek min</v>
          </cell>
          <cell r="P134" t="str">
            <v>Rek max</v>
          </cell>
        </row>
        <row r="135">
          <cell r="M135" t="str">
            <v>SNO medel</v>
          </cell>
          <cell r="N135">
            <v>2.0405092592592593E-2</v>
          </cell>
          <cell r="O135">
            <v>1.7361111111111112E-2</v>
          </cell>
          <cell r="P135">
            <v>2.0833333333333332E-2</v>
          </cell>
        </row>
        <row r="136">
          <cell r="M136" t="str">
            <v>Ärla IF medel</v>
          </cell>
          <cell r="N136">
            <v>2.0312500000000001E-2</v>
          </cell>
          <cell r="O136">
            <v>1.7361111111111112E-2</v>
          </cell>
          <cell r="P136">
            <v>2.0833333333333332E-2</v>
          </cell>
        </row>
        <row r="137">
          <cell r="M137" t="str">
            <v>Trosabygdens OK medel</v>
          </cell>
          <cell r="N137">
            <v>2.0081018518518519E-2</v>
          </cell>
          <cell r="O137">
            <v>1.7361111111111112E-2</v>
          </cell>
          <cell r="P137">
            <v>2.0833333333333332E-2</v>
          </cell>
        </row>
        <row r="138">
          <cell r="M138" t="str">
            <v>Strängnäs Malmby medel</v>
          </cell>
          <cell r="N138">
            <v>1.9363425925925926E-2</v>
          </cell>
          <cell r="O138">
            <v>1.7361111111111112E-2</v>
          </cell>
          <cell r="P138">
            <v>2.0833333333333332E-2</v>
          </cell>
        </row>
        <row r="139">
          <cell r="M139" t="str">
            <v>OK Tor medel</v>
          </cell>
          <cell r="N139">
            <v>1.741898148148148E-2</v>
          </cell>
          <cell r="O139">
            <v>1.7361111111111112E-2</v>
          </cell>
          <cell r="P139">
            <v>2.0833333333333332E-2</v>
          </cell>
        </row>
        <row r="141">
          <cell r="N141" t="str">
            <v>D75 tid</v>
          </cell>
          <cell r="O141" t="str">
            <v>Rek min</v>
          </cell>
          <cell r="P141" t="str">
            <v>Rek max</v>
          </cell>
        </row>
        <row r="142">
          <cell r="M142" t="str">
            <v>Strängnäs Malmby medel</v>
          </cell>
          <cell r="N142">
            <v>3.0601851851851852E-2</v>
          </cell>
          <cell r="O142">
            <v>1.7361111111111112E-2</v>
          </cell>
          <cell r="P142">
            <v>2.0833333333333332E-2</v>
          </cell>
        </row>
        <row r="143">
          <cell r="M143" t="str">
            <v>SNO medel</v>
          </cell>
          <cell r="N143">
            <v>2.6018518518518521E-2</v>
          </cell>
          <cell r="O143">
            <v>1.7361111111111112E-2</v>
          </cell>
          <cell r="P143">
            <v>2.0833333333333332E-2</v>
          </cell>
        </row>
        <row r="144">
          <cell r="M144" t="str">
            <v>Ärla IF medel</v>
          </cell>
          <cell r="N144">
            <v>1.9837962962962963E-2</v>
          </cell>
          <cell r="O144">
            <v>1.7361111111111112E-2</v>
          </cell>
          <cell r="P144">
            <v>2.0833333333333332E-2</v>
          </cell>
        </row>
        <row r="145">
          <cell r="M145" t="str">
            <v>OK Tor medel</v>
          </cell>
          <cell r="N145">
            <v>1.8819444444444448E-2</v>
          </cell>
          <cell r="O145">
            <v>1.7361111111111112E-2</v>
          </cell>
          <cell r="P145">
            <v>2.0833333333333332E-2</v>
          </cell>
        </row>
        <row r="146">
          <cell r="M146" t="str">
            <v>Trosabygdens OK medel</v>
          </cell>
          <cell r="N146">
            <v>1.7476851851851851E-2</v>
          </cell>
          <cell r="O146">
            <v>1.7361111111111112E-2</v>
          </cell>
          <cell r="P146">
            <v>2.0833333333333332E-2</v>
          </cell>
        </row>
        <row r="148">
          <cell r="N148" t="str">
            <v>H75 tid</v>
          </cell>
          <cell r="O148" t="str">
            <v>Rek min</v>
          </cell>
          <cell r="P148" t="str">
            <v>Rek max</v>
          </cell>
        </row>
        <row r="149">
          <cell r="M149" t="str">
            <v>SNO medel</v>
          </cell>
          <cell r="N149">
            <v>2.6446759259259264E-2</v>
          </cell>
          <cell r="O149">
            <v>1.7361111111111112E-2</v>
          </cell>
          <cell r="P149">
            <v>2.0833333333333332E-2</v>
          </cell>
        </row>
        <row r="150">
          <cell r="M150" t="str">
            <v>Ärla IF medel</v>
          </cell>
          <cell r="N150">
            <v>1.9189814814814816E-2</v>
          </cell>
          <cell r="O150">
            <v>1.7361111111111112E-2</v>
          </cell>
          <cell r="P150">
            <v>2.0833333333333332E-2</v>
          </cell>
        </row>
        <row r="151">
          <cell r="M151" t="str">
            <v>Trosabygdens OK medel</v>
          </cell>
          <cell r="N151">
            <v>1.8969907407407408E-2</v>
          </cell>
          <cell r="O151">
            <v>1.7361111111111112E-2</v>
          </cell>
          <cell r="P151">
            <v>2.0833333333333332E-2</v>
          </cell>
        </row>
        <row r="152">
          <cell r="M152" t="str">
            <v>Strängnäs Malmby medel</v>
          </cell>
          <cell r="N152">
            <v>1.8206018518518517E-2</v>
          </cell>
          <cell r="O152">
            <v>1.7361111111111112E-2</v>
          </cell>
          <cell r="P152">
            <v>2.0833333333333332E-2</v>
          </cell>
        </row>
        <row r="153">
          <cell r="M153" t="str">
            <v>OK Tor medel</v>
          </cell>
          <cell r="N153">
            <v>1.6400462962962964E-2</v>
          </cell>
          <cell r="O153">
            <v>1.7361111111111112E-2</v>
          </cell>
          <cell r="P153">
            <v>2.0833333333333332E-2</v>
          </cell>
        </row>
        <row r="155">
          <cell r="N155" t="str">
            <v>H80 tid</v>
          </cell>
          <cell r="O155" t="str">
            <v>Rek min</v>
          </cell>
          <cell r="P155" t="str">
            <v>Rek max</v>
          </cell>
        </row>
        <row r="156">
          <cell r="M156" t="str">
            <v>Strängnäs Malmby medel</v>
          </cell>
          <cell r="N156">
            <v>2.3310185185185187E-2</v>
          </cell>
          <cell r="O156">
            <v>1.7361111111111112E-2</v>
          </cell>
          <cell r="P156">
            <v>2.0833333333333332E-2</v>
          </cell>
        </row>
        <row r="157">
          <cell r="M157" t="str">
            <v>SNO medel</v>
          </cell>
          <cell r="N157">
            <v>2.225694444444444E-2</v>
          </cell>
          <cell r="O157">
            <v>1.7361111111111112E-2</v>
          </cell>
          <cell r="P157">
            <v>2.0833333333333332E-2</v>
          </cell>
        </row>
        <row r="158">
          <cell r="M158" t="str">
            <v>Trosabygdens OK medel</v>
          </cell>
          <cell r="N158">
            <v>2.0243055555555552E-2</v>
          </cell>
          <cell r="O158">
            <v>1.7361111111111112E-2</v>
          </cell>
          <cell r="P158">
            <v>2.0833333333333332E-2</v>
          </cell>
        </row>
        <row r="159">
          <cell r="M159" t="str">
            <v>OK Tor medel</v>
          </cell>
          <cell r="N159">
            <v>1.7812499999999998E-2</v>
          </cell>
          <cell r="O159">
            <v>1.7361111111111112E-2</v>
          </cell>
          <cell r="P159">
            <v>2.0833333333333332E-2</v>
          </cell>
        </row>
        <row r="160">
          <cell r="M160" t="str">
            <v>Ärla IF medel</v>
          </cell>
          <cell r="N160">
            <v>1.712962962962963E-2</v>
          </cell>
          <cell r="O160">
            <v>1.7361111111111112E-2</v>
          </cell>
          <cell r="P160">
            <v>2.0833333333333332E-2</v>
          </cell>
        </row>
        <row r="162">
          <cell r="N162" t="str">
            <v>H85 längd</v>
          </cell>
          <cell r="O162" t="str">
            <v>Rek längd</v>
          </cell>
        </row>
        <row r="163">
          <cell r="M163" t="str">
            <v>SNO medel</v>
          </cell>
          <cell r="N163">
            <v>2.42</v>
          </cell>
          <cell r="O163">
            <v>2</v>
          </cell>
        </row>
        <row r="164">
          <cell r="M164" t="str">
            <v>Ärla IF medel</v>
          </cell>
          <cell r="N164">
            <v>2.02</v>
          </cell>
          <cell r="O164">
            <v>2</v>
          </cell>
        </row>
        <row r="165">
          <cell r="M165" t="str">
            <v>OK Tor medel</v>
          </cell>
          <cell r="N165">
            <v>0</v>
          </cell>
          <cell r="O165">
            <v>2</v>
          </cell>
        </row>
        <row r="166">
          <cell r="M166" t="str">
            <v>Trosabygdens OK medel</v>
          </cell>
          <cell r="N166">
            <v>0</v>
          </cell>
          <cell r="O166">
            <v>2</v>
          </cell>
        </row>
        <row r="167">
          <cell r="M167" t="str">
            <v>Strängnäs Malmby medel</v>
          </cell>
          <cell r="N167">
            <v>0</v>
          </cell>
          <cell r="O167">
            <v>2</v>
          </cell>
        </row>
        <row r="169">
          <cell r="N169" t="str">
            <v>H90 längd</v>
          </cell>
          <cell r="O169" t="str">
            <v>Rek längd</v>
          </cell>
        </row>
        <row r="170">
          <cell r="M170" t="str">
            <v>Ärla IF medel</v>
          </cell>
          <cell r="N170">
            <v>1.62</v>
          </cell>
          <cell r="O170">
            <v>1.5</v>
          </cell>
        </row>
        <row r="171">
          <cell r="M171" t="str">
            <v>SNO medel</v>
          </cell>
          <cell r="N171">
            <v>0</v>
          </cell>
          <cell r="O171">
            <v>1.5</v>
          </cell>
        </row>
        <row r="172">
          <cell r="M172" t="str">
            <v>OK Tor medel</v>
          </cell>
          <cell r="N172">
            <v>0</v>
          </cell>
          <cell r="O172">
            <v>1.5</v>
          </cell>
        </row>
        <row r="173">
          <cell r="M173" t="str">
            <v>Trosabygdens OK medel</v>
          </cell>
          <cell r="N173">
            <v>0</v>
          </cell>
          <cell r="O173">
            <v>1.5</v>
          </cell>
        </row>
        <row r="174">
          <cell r="M174" t="str">
            <v>Strängnäs Malmby medel</v>
          </cell>
          <cell r="N174">
            <v>0</v>
          </cell>
          <cell r="O174">
            <v>1.5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H35"/>
      <sheetName val="DH40"/>
      <sheetName val="DH45"/>
      <sheetName val="DH50"/>
      <sheetName val="DH55"/>
      <sheetName val="DH60"/>
      <sheetName val="DH65"/>
      <sheetName val="DH70"/>
      <sheetName val="DH75"/>
      <sheetName val="DH80"/>
      <sheetName val="DH85"/>
      <sheetName val="Bas"/>
      <sheetName val="Sammanställning"/>
      <sheetName val="Lång sammanställning"/>
      <sheetName val="Sverige"/>
      <sheetName val="Blekinge"/>
      <sheetName val="Bohuslän"/>
      <sheetName val="Dalarna"/>
      <sheetName val="Gotland"/>
      <sheetName val="Gästrikland"/>
      <sheetName val="Göteborg"/>
      <sheetName val="Halland"/>
      <sheetName val="Hälsingland"/>
      <sheetName val="Jämtland"/>
      <sheetName val="Medelpad"/>
      <sheetName val="Norrbotten"/>
      <sheetName val="Skåne"/>
      <sheetName val="Småland"/>
      <sheetName val="Stockholm"/>
      <sheetName val="Södermanland"/>
      <sheetName val="Uppland"/>
      <sheetName val="Värmland"/>
      <sheetName val="Västerbotten"/>
      <sheetName val="Västergötland"/>
      <sheetName val="Västmanland"/>
      <sheetName val="Ångermanland"/>
      <sheetName val="Örebro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5">
          <cell r="B25" t="str">
            <v>D35</v>
          </cell>
          <cell r="C25" t="str">
            <v>H35</v>
          </cell>
          <cell r="D25" t="str">
            <v>D40</v>
          </cell>
          <cell r="E25" t="str">
            <v>H40</v>
          </cell>
          <cell r="F25" t="str">
            <v>D45</v>
          </cell>
          <cell r="G25" t="str">
            <v>H45</v>
          </cell>
          <cell r="H25" t="str">
            <v>D50</v>
          </cell>
          <cell r="I25" t="str">
            <v>H50</v>
          </cell>
          <cell r="J25" t="str">
            <v>D55</v>
          </cell>
          <cell r="K25" t="str">
            <v>H55</v>
          </cell>
          <cell r="L25" t="str">
            <v>D60</v>
          </cell>
          <cell r="M25" t="str">
            <v>H60</v>
          </cell>
          <cell r="N25" t="str">
            <v>D65</v>
          </cell>
          <cell r="O25" t="str">
            <v>H65</v>
          </cell>
          <cell r="P25" t="str">
            <v>D70</v>
          </cell>
          <cell r="Q25" t="str">
            <v>H70</v>
          </cell>
          <cell r="R25" t="str">
            <v>D75</v>
          </cell>
          <cell r="S25" t="str">
            <v>H75</v>
          </cell>
          <cell r="T25" t="str">
            <v>D80</v>
          </cell>
          <cell r="U25" t="str">
            <v>H80</v>
          </cell>
        </row>
        <row r="26">
          <cell r="A26" t="str">
            <v>Avvikelse</v>
          </cell>
          <cell r="B26">
            <v>0.98805333333333323</v>
          </cell>
          <cell r="C26">
            <v>1.0049999999999999</v>
          </cell>
          <cell r="D26">
            <v>0.8333666666666667</v>
          </cell>
          <cell r="E26">
            <v>0.90603333333333325</v>
          </cell>
          <cell r="F26">
            <v>0.92900793650793634</v>
          </cell>
          <cell r="G26">
            <v>0.94547619047619047</v>
          </cell>
          <cell r="H26">
            <v>0.85309523809523813</v>
          </cell>
          <cell r="I26">
            <v>0.84853174603174586</v>
          </cell>
          <cell r="J26">
            <v>0.93635964912280689</v>
          </cell>
          <cell r="K26">
            <v>0.88600877192982452</v>
          </cell>
          <cell r="L26">
            <v>1.002406015037594</v>
          </cell>
          <cell r="M26">
            <v>0.8649122807017543</v>
          </cell>
          <cell r="N26">
            <v>1.1697549019607842</v>
          </cell>
          <cell r="O26">
            <v>0.9685154061624649</v>
          </cell>
          <cell r="P26">
            <v>0.97387254901960763</v>
          </cell>
          <cell r="Q26">
            <v>0.87715686274509796</v>
          </cell>
          <cell r="R26">
            <v>1.0230882352941175</v>
          </cell>
          <cell r="S26">
            <v>0.82676470588235296</v>
          </cell>
          <cell r="T26">
            <v>2.0043137254901957</v>
          </cell>
          <cell r="U26">
            <v>0.90990196078431373</v>
          </cell>
        </row>
        <row r="28">
          <cell r="A28" t="str">
            <v>Rekommendation</v>
          </cell>
          <cell r="B28">
            <v>1.04</v>
          </cell>
          <cell r="C28">
            <v>1.04</v>
          </cell>
          <cell r="D28">
            <v>1.04</v>
          </cell>
          <cell r="E28">
            <v>1.04</v>
          </cell>
          <cell r="F28">
            <v>1.0476000000000001</v>
          </cell>
          <cell r="G28">
            <v>1.0476000000000001</v>
          </cell>
          <cell r="H28">
            <v>1.0476000000000001</v>
          </cell>
          <cell r="I28">
            <v>1.0476000000000001</v>
          </cell>
          <cell r="J28">
            <v>1.0526</v>
          </cell>
          <cell r="K28">
            <v>1.0526</v>
          </cell>
          <cell r="L28">
            <v>1.0526</v>
          </cell>
          <cell r="M28">
            <v>1.0526</v>
          </cell>
          <cell r="N28">
            <v>1.06</v>
          </cell>
          <cell r="O28">
            <v>1.06</v>
          </cell>
          <cell r="P28">
            <v>1.06</v>
          </cell>
          <cell r="Q28">
            <v>1.06</v>
          </cell>
          <cell r="R28">
            <v>1.06</v>
          </cell>
          <cell r="S28">
            <v>1.06</v>
          </cell>
          <cell r="T28">
            <v>1.06</v>
          </cell>
          <cell r="U28">
            <v>1.06</v>
          </cell>
        </row>
        <row r="29">
          <cell r="A29" t="str">
            <v>Rekommendation</v>
          </cell>
          <cell r="B29">
            <v>0.96</v>
          </cell>
          <cell r="C29">
            <v>0.96</v>
          </cell>
          <cell r="D29">
            <v>0.96</v>
          </cell>
          <cell r="E29">
            <v>0.96</v>
          </cell>
          <cell r="F29">
            <v>0.95240000000000002</v>
          </cell>
          <cell r="G29">
            <v>0.95240000000000002</v>
          </cell>
          <cell r="H29">
            <v>0.95240000000000002</v>
          </cell>
          <cell r="I29">
            <v>0.95240000000000002</v>
          </cell>
          <cell r="J29">
            <v>0.94740000000000002</v>
          </cell>
          <cell r="K29">
            <v>0.94740000000000002</v>
          </cell>
          <cell r="L29">
            <v>0.94740000000000002</v>
          </cell>
          <cell r="M29">
            <v>0.94740000000000002</v>
          </cell>
          <cell r="N29">
            <v>0.94</v>
          </cell>
          <cell r="O29">
            <v>0.94</v>
          </cell>
          <cell r="P29">
            <v>0.94</v>
          </cell>
          <cell r="Q29">
            <v>0.94</v>
          </cell>
          <cell r="R29">
            <v>0.94</v>
          </cell>
          <cell r="S29">
            <v>0.94</v>
          </cell>
          <cell r="T29">
            <v>0.94</v>
          </cell>
          <cell r="U29">
            <v>0.94</v>
          </cell>
        </row>
        <row r="31">
          <cell r="N31" t="str">
            <v>D35 tid</v>
          </cell>
          <cell r="O31" t="str">
            <v>Rek min</v>
          </cell>
          <cell r="P31" t="str">
            <v>Rek max</v>
          </cell>
        </row>
        <row r="32">
          <cell r="B32" t="str">
            <v>Kvinnor</v>
          </cell>
          <cell r="C32" t="str">
            <v>Män</v>
          </cell>
          <cell r="M32" t="str">
            <v>Eskilstuna OL lång</v>
          </cell>
          <cell r="N32">
            <v>5.3506944444444447E-2</v>
          </cell>
          <cell r="O32">
            <v>4.1666666666666664E-2</v>
          </cell>
          <cell r="P32">
            <v>4.5138888888888888E-2</v>
          </cell>
        </row>
        <row r="33">
          <cell r="A33" t="str">
            <v>DH35</v>
          </cell>
          <cell r="B33">
            <v>0.98313764510779444</v>
          </cell>
          <cell r="C33">
            <v>1</v>
          </cell>
          <cell r="M33" t="str">
            <v>OK Tor lång</v>
          </cell>
          <cell r="N33">
            <v>5.1898148148148145E-2</v>
          </cell>
          <cell r="O33">
            <v>4.1666666666666664E-2</v>
          </cell>
          <cell r="P33">
            <v>4.5138888888888888E-2</v>
          </cell>
        </row>
        <row r="34">
          <cell r="A34" t="str">
            <v>DH40</v>
          </cell>
          <cell r="B34">
            <v>0.91979691696405586</v>
          </cell>
          <cell r="C34">
            <v>1</v>
          </cell>
          <cell r="M34" t="str">
            <v>Ärla IF lång</v>
          </cell>
          <cell r="N34">
            <v>3.8252314814814815E-2</v>
          </cell>
          <cell r="O34">
            <v>4.1666666666666664E-2</v>
          </cell>
          <cell r="P34">
            <v>4.5138888888888888E-2</v>
          </cell>
        </row>
        <row r="35">
          <cell r="A35" t="str">
            <v>DH45</v>
          </cell>
          <cell r="B35">
            <v>0.98258205321917214</v>
          </cell>
          <cell r="C35">
            <v>1</v>
          </cell>
          <cell r="M35" t="str">
            <v>Ärla IF lång</v>
          </cell>
          <cell r="N35">
            <v>3.5474537037037041E-2</v>
          </cell>
          <cell r="O35">
            <v>4.1666666666666664E-2</v>
          </cell>
          <cell r="P35">
            <v>4.5138888888888888E-2</v>
          </cell>
        </row>
        <row r="36">
          <cell r="A36" t="str">
            <v>DH50</v>
          </cell>
          <cell r="B36">
            <v>1.0053781041013892</v>
          </cell>
          <cell r="C36">
            <v>1</v>
          </cell>
          <cell r="M36" t="str">
            <v>Kjula IF lång</v>
          </cell>
          <cell r="N36">
            <v>3.5289351851851856E-2</v>
          </cell>
          <cell r="O36">
            <v>4.1666666666666664E-2</v>
          </cell>
          <cell r="P36">
            <v>4.5138888888888888E-2</v>
          </cell>
        </row>
        <row r="37">
          <cell r="A37" t="str">
            <v>DH55</v>
          </cell>
          <cell r="B37">
            <v>1.0568288698579278</v>
          </cell>
          <cell r="C37">
            <v>1</v>
          </cell>
          <cell r="M37" t="str">
            <v>Nyköpings OK lång</v>
          </cell>
          <cell r="N37">
            <v>0</v>
          </cell>
          <cell r="O37">
            <v>4.1666666666666664E-2</v>
          </cell>
          <cell r="P37">
            <v>4.5138888888888888E-2</v>
          </cell>
        </row>
        <row r="38">
          <cell r="A38" t="str">
            <v>DH60</v>
          </cell>
          <cell r="B38">
            <v>1.1589684149521879</v>
          </cell>
          <cell r="C38">
            <v>1</v>
          </cell>
          <cell r="M38" t="str">
            <v>OK Klemmingen lång</v>
          </cell>
          <cell r="N38">
            <v>0</v>
          </cell>
          <cell r="O38">
            <v>4.1666666666666664E-2</v>
          </cell>
          <cell r="P38">
            <v>4.5138888888888888E-2</v>
          </cell>
        </row>
        <row r="39">
          <cell r="A39" t="str">
            <v>DH65</v>
          </cell>
          <cell r="B39">
            <v>1.2077814090698751</v>
          </cell>
          <cell r="C39">
            <v>1</v>
          </cell>
          <cell r="M39" t="str">
            <v>Södertälje Nykvarn lång</v>
          </cell>
          <cell r="N39">
            <v>0</v>
          </cell>
          <cell r="O39">
            <v>4.1666666666666664E-2</v>
          </cell>
          <cell r="P39">
            <v>4.5138888888888888E-2</v>
          </cell>
        </row>
        <row r="40">
          <cell r="A40" t="str">
            <v>DH70</v>
          </cell>
          <cell r="B40">
            <v>1.1102604224879846</v>
          </cell>
          <cell r="C40">
            <v>1</v>
          </cell>
        </row>
        <row r="41">
          <cell r="A41" t="str">
            <v>DH75</v>
          </cell>
          <cell r="B41">
            <v>1.2374599786552827</v>
          </cell>
          <cell r="C41">
            <v>1</v>
          </cell>
          <cell r="N41" t="str">
            <v>H35 tid</v>
          </cell>
          <cell r="O41" t="str">
            <v>Rek min</v>
          </cell>
          <cell r="P41" t="str">
            <v>Rek max</v>
          </cell>
        </row>
        <row r="42">
          <cell r="A42" t="str">
            <v>DH80</v>
          </cell>
          <cell r="B42">
            <v>2.2027798728585282</v>
          </cell>
          <cell r="C42">
            <v>1</v>
          </cell>
          <cell r="M42" t="str">
            <v>Eskilstuna OL lång</v>
          </cell>
          <cell r="N42">
            <v>5.230324074074074E-2</v>
          </cell>
          <cell r="O42">
            <v>4.1666666666666664E-2</v>
          </cell>
          <cell r="P42">
            <v>4.5138888888888888E-2</v>
          </cell>
        </row>
        <row r="43">
          <cell r="A43" t="str">
            <v>DH85</v>
          </cell>
          <cell r="B43" t="e">
            <v>#DIV/0!</v>
          </cell>
          <cell r="C43">
            <v>1</v>
          </cell>
          <cell r="M43" t="str">
            <v>Södertälje Nykvarn lång</v>
          </cell>
          <cell r="N43">
            <v>4.9178240740740738E-2</v>
          </cell>
          <cell r="O43">
            <v>4.1666666666666664E-2</v>
          </cell>
          <cell r="P43">
            <v>4.5138888888888888E-2</v>
          </cell>
        </row>
        <row r="44">
          <cell r="M44" t="str">
            <v>Nyköpings OK lång</v>
          </cell>
          <cell r="N44">
            <v>4.6712962962962963E-2</v>
          </cell>
          <cell r="O44">
            <v>4.1666666666666664E-2</v>
          </cell>
          <cell r="P44">
            <v>4.5138888888888888E-2</v>
          </cell>
        </row>
        <row r="45">
          <cell r="M45" t="str">
            <v>OK Klemmingen lång</v>
          </cell>
          <cell r="N45">
            <v>4.2835648148148144E-2</v>
          </cell>
          <cell r="O45">
            <v>4.1666666666666664E-2</v>
          </cell>
          <cell r="P45">
            <v>4.5138888888888888E-2</v>
          </cell>
        </row>
        <row r="46">
          <cell r="M46" t="str">
            <v>Ärla IF lång</v>
          </cell>
          <cell r="N46">
            <v>4.2395833333333334E-2</v>
          </cell>
          <cell r="O46">
            <v>4.1666666666666664E-2</v>
          </cell>
          <cell r="P46">
            <v>4.5138888888888888E-2</v>
          </cell>
        </row>
        <row r="47">
          <cell r="B47" t="str">
            <v>Kvinnor</v>
          </cell>
          <cell r="C47" t="str">
            <v>Män</v>
          </cell>
          <cell r="M47" t="str">
            <v>Ärla IF lång</v>
          </cell>
          <cell r="N47">
            <v>4.1377314814814818E-2</v>
          </cell>
          <cell r="O47">
            <v>4.1666666666666664E-2</v>
          </cell>
          <cell r="P47">
            <v>4.5138888888888888E-2</v>
          </cell>
        </row>
        <row r="48">
          <cell r="A48" t="str">
            <v>DH35</v>
          </cell>
          <cell r="B48">
            <v>0.70889122912592151</v>
          </cell>
          <cell r="C48">
            <v>1</v>
          </cell>
          <cell r="M48" t="str">
            <v>OK Tor lång</v>
          </cell>
          <cell r="N48">
            <v>4.0115740740740737E-2</v>
          </cell>
          <cell r="O48">
            <v>4.1666666666666664E-2</v>
          </cell>
          <cell r="P48">
            <v>4.5138888888888888E-2</v>
          </cell>
        </row>
        <row r="49">
          <cell r="A49" t="str">
            <v>DH40</v>
          </cell>
          <cell r="B49">
            <v>0.73971426340854074</v>
          </cell>
          <cell r="C49">
            <v>1</v>
          </cell>
          <cell r="M49" t="str">
            <v>Kjula IF lång</v>
          </cell>
          <cell r="N49">
            <v>3.4039351851851855E-2</v>
          </cell>
          <cell r="O49">
            <v>4.1666666666666664E-2</v>
          </cell>
          <cell r="P49">
            <v>4.5138888888888888E-2</v>
          </cell>
        </row>
        <row r="50">
          <cell r="A50" t="str">
            <v>DH45</v>
          </cell>
          <cell r="B50">
            <v>0.81528604944955785</v>
          </cell>
          <cell r="C50">
            <v>1</v>
          </cell>
        </row>
        <row r="51">
          <cell r="A51" t="str">
            <v>DH50</v>
          </cell>
          <cell r="B51">
            <v>0.81840796019900508</v>
          </cell>
          <cell r="C51">
            <v>1</v>
          </cell>
          <cell r="N51" t="str">
            <v>D40 tid</v>
          </cell>
          <cell r="O51" t="str">
            <v>Rek min</v>
          </cell>
          <cell r="P51" t="str">
            <v>Rek max</v>
          </cell>
        </row>
        <row r="52">
          <cell r="A52" t="str">
            <v>DH55</v>
          </cell>
          <cell r="B52">
            <v>0.81322790896463304</v>
          </cell>
          <cell r="C52">
            <v>1</v>
          </cell>
          <cell r="M52" t="str">
            <v>Södertälje Nykvarn lång</v>
          </cell>
          <cell r="N52">
            <v>4.50462962962963E-2</v>
          </cell>
          <cell r="O52">
            <v>4.1666666666666664E-2</v>
          </cell>
          <cell r="P52">
            <v>4.5138888888888888E-2</v>
          </cell>
        </row>
        <row r="53">
          <cell r="A53" t="str">
            <v>DH60</v>
          </cell>
          <cell r="B53">
            <v>0.79068903190932283</v>
          </cell>
          <cell r="C53">
            <v>1</v>
          </cell>
          <cell r="M53" t="str">
            <v>Eskilstuna OL lång</v>
          </cell>
          <cell r="N53">
            <v>4.099537037037037E-2</v>
          </cell>
          <cell r="O53">
            <v>4.1666666666666664E-2</v>
          </cell>
          <cell r="P53">
            <v>4.5138888888888888E-2</v>
          </cell>
        </row>
        <row r="54">
          <cell r="A54" t="str">
            <v>DH65</v>
          </cell>
          <cell r="B54">
            <v>0.80321187077385436</v>
          </cell>
          <cell r="C54">
            <v>1</v>
          </cell>
          <cell r="M54" t="str">
            <v>OK Klemmingen lång</v>
          </cell>
          <cell r="N54">
            <v>3.6585648148148145E-2</v>
          </cell>
          <cell r="O54">
            <v>4.1666666666666664E-2</v>
          </cell>
          <cell r="P54">
            <v>4.5138888888888888E-2</v>
          </cell>
        </row>
        <row r="55">
          <cell r="A55" t="str">
            <v>DH70</v>
          </cell>
          <cell r="B55">
            <v>0.80842562295494602</v>
          </cell>
          <cell r="C55">
            <v>1</v>
          </cell>
          <cell r="M55" t="str">
            <v>OK Tor lång</v>
          </cell>
          <cell r="N55">
            <v>3.6446759259259262E-2</v>
          </cell>
          <cell r="O55">
            <v>4.1666666666666664E-2</v>
          </cell>
          <cell r="P55">
            <v>4.5138888888888888E-2</v>
          </cell>
        </row>
        <row r="56">
          <cell r="A56" t="str">
            <v>DH75</v>
          </cell>
          <cell r="B56">
            <v>0.78783096615816228</v>
          </cell>
          <cell r="C56">
            <v>1</v>
          </cell>
          <cell r="M56" t="str">
            <v>Ärla IF lång</v>
          </cell>
          <cell r="N56">
            <v>3.5104166666666665E-2</v>
          </cell>
          <cell r="O56">
            <v>4.1666666666666664E-2</v>
          </cell>
          <cell r="P56">
            <v>4.5138888888888888E-2</v>
          </cell>
        </row>
        <row r="57">
          <cell r="A57" t="str">
            <v>DH80</v>
          </cell>
          <cell r="B57">
            <v>0.89724529951902066</v>
          </cell>
          <cell r="C57">
            <v>1</v>
          </cell>
          <cell r="M57" t="str">
            <v>Ärla IF lång</v>
          </cell>
          <cell r="N57">
            <v>3.3530092592592591E-2</v>
          </cell>
          <cell r="O57">
            <v>4.1666666666666664E-2</v>
          </cell>
          <cell r="P57">
            <v>4.5138888888888888E-2</v>
          </cell>
        </row>
        <row r="58">
          <cell r="A58" t="str">
            <v>DH85</v>
          </cell>
          <cell r="B58" t="e">
            <v>#DIV/0!</v>
          </cell>
          <cell r="C58">
            <v>1</v>
          </cell>
          <cell r="M58" t="str">
            <v>Nyköpings OK lång</v>
          </cell>
          <cell r="N58">
            <v>3.2789351851851854E-2</v>
          </cell>
          <cell r="O58">
            <v>4.1666666666666664E-2</v>
          </cell>
          <cell r="P58">
            <v>4.5138888888888888E-2</v>
          </cell>
        </row>
        <row r="59">
          <cell r="M59" t="str">
            <v>Kjula IF lång</v>
          </cell>
          <cell r="N59">
            <v>2.8865740740740744E-2</v>
          </cell>
          <cell r="O59">
            <v>4.1666666666666664E-2</v>
          </cell>
          <cell r="P59">
            <v>4.5138888888888888E-2</v>
          </cell>
        </row>
        <row r="61">
          <cell r="N61" t="str">
            <v>H40 tid</v>
          </cell>
          <cell r="O61" t="str">
            <v>Rek min</v>
          </cell>
          <cell r="P61" t="str">
            <v>Rek max</v>
          </cell>
        </row>
        <row r="62">
          <cell r="M62" t="str">
            <v>Eskilstuna OL lång</v>
          </cell>
          <cell r="N62">
            <v>4.8935185185185186E-2</v>
          </cell>
          <cell r="O62">
            <v>4.1666666666666664E-2</v>
          </cell>
          <cell r="P62">
            <v>4.5138888888888888E-2</v>
          </cell>
        </row>
        <row r="63">
          <cell r="B63" t="str">
            <v>Kvinnor</v>
          </cell>
          <cell r="C63" t="str">
            <v>Män</v>
          </cell>
          <cell r="M63" t="str">
            <v>Södertälje Nykvarn lång</v>
          </cell>
          <cell r="N63">
            <v>4.4409722222222225E-2</v>
          </cell>
          <cell r="O63">
            <v>4.1666666666666664E-2</v>
          </cell>
          <cell r="P63">
            <v>4.5138888888888888E-2</v>
          </cell>
        </row>
        <row r="64">
          <cell r="A64" t="str">
            <v>DH35</v>
          </cell>
          <cell r="B64">
            <v>1.3863634888771252</v>
          </cell>
          <cell r="C64">
            <v>1</v>
          </cell>
          <cell r="M64" t="str">
            <v>Ärla IF lång</v>
          </cell>
          <cell r="N64">
            <v>4.0555555555555553E-2</v>
          </cell>
          <cell r="O64">
            <v>4.1666666666666664E-2</v>
          </cell>
          <cell r="P64">
            <v>4.5138888888888888E-2</v>
          </cell>
        </row>
        <row r="65">
          <cell r="A65" t="str">
            <v>DH40</v>
          </cell>
          <cell r="B65">
            <v>1.2426405489976311</v>
          </cell>
          <cell r="C65">
            <v>1</v>
          </cell>
          <cell r="M65" t="str">
            <v>OK Tor lång</v>
          </cell>
          <cell r="N65">
            <v>4.0381944444444443E-2</v>
          </cell>
          <cell r="O65">
            <v>4.1666666666666664E-2</v>
          </cell>
          <cell r="P65">
            <v>4.5138888888888888E-2</v>
          </cell>
        </row>
        <row r="66">
          <cell r="A66" t="str">
            <v>DH45</v>
          </cell>
          <cell r="B66">
            <v>1.2013074162272961</v>
          </cell>
          <cell r="C66">
            <v>1</v>
          </cell>
          <cell r="M66" t="str">
            <v>Ärla IF lång</v>
          </cell>
          <cell r="N66">
            <v>3.8171296296296293E-2</v>
          </cell>
          <cell r="O66">
            <v>4.1666666666666664E-2</v>
          </cell>
          <cell r="P66">
            <v>4.5138888888888888E-2</v>
          </cell>
        </row>
        <row r="67">
          <cell r="A67" t="str">
            <v>DH50</v>
          </cell>
          <cell r="B67">
            <v>1.2273341167030505</v>
          </cell>
          <cell r="C67">
            <v>1</v>
          </cell>
          <cell r="M67" t="str">
            <v>OK Klemmingen lång</v>
          </cell>
          <cell r="N67">
            <v>3.7013888888888888E-2</v>
          </cell>
          <cell r="O67">
            <v>4.1666666666666664E-2</v>
          </cell>
          <cell r="P67">
            <v>4.5138888888888888E-2</v>
          </cell>
        </row>
        <row r="68">
          <cell r="A68" t="str">
            <v>DH55</v>
          </cell>
          <cell r="B68">
            <v>1.2969053580107501</v>
          </cell>
          <cell r="C68">
            <v>1</v>
          </cell>
          <cell r="M68" t="str">
            <v>Nyköpings OK lång</v>
          </cell>
          <cell r="N68">
            <v>3.2800925925925928E-2</v>
          </cell>
          <cell r="O68">
            <v>4.1666666666666664E-2</v>
          </cell>
          <cell r="P68">
            <v>4.5138888888888888E-2</v>
          </cell>
        </row>
        <row r="69">
          <cell r="A69" t="str">
            <v>DH60</v>
          </cell>
          <cell r="B69">
            <v>1.4561438234982114</v>
          </cell>
          <cell r="C69">
            <v>1</v>
          </cell>
          <cell r="M69" t="str">
            <v>Kjula IF lång</v>
          </cell>
          <cell r="N69">
            <v>3.2326388888888884E-2</v>
          </cell>
          <cell r="O69">
            <v>4.1666666666666664E-2</v>
          </cell>
          <cell r="P69">
            <v>4.5138888888888888E-2</v>
          </cell>
        </row>
        <row r="70">
          <cell r="A70" t="str">
            <v>DH65</v>
          </cell>
          <cell r="B70">
            <v>1.484868286823948</v>
          </cell>
          <cell r="C70">
            <v>1</v>
          </cell>
        </row>
        <row r="71">
          <cell r="A71" t="str">
            <v>DH70</v>
          </cell>
          <cell r="B71">
            <v>1.373695137952514</v>
          </cell>
          <cell r="C71">
            <v>1</v>
          </cell>
          <cell r="N71" t="str">
            <v>D45 tid</v>
          </cell>
          <cell r="O71" t="str">
            <v>Rek min</v>
          </cell>
          <cell r="P71" t="str">
            <v>Rek max</v>
          </cell>
        </row>
        <row r="72">
          <cell r="A72" t="str">
            <v>DH75</v>
          </cell>
          <cell r="B72">
            <v>1.5692396153505976</v>
          </cell>
          <cell r="C72">
            <v>1</v>
          </cell>
          <cell r="M72" t="str">
            <v>Södertälje Nykvarn lång</v>
          </cell>
          <cell r="N72">
            <v>4.3773148148148144E-2</v>
          </cell>
          <cell r="O72">
            <v>3.4722222222222224E-2</v>
          </cell>
          <cell r="P72">
            <v>3.8194444444444441E-2</v>
          </cell>
        </row>
        <row r="73">
          <cell r="A73" t="str">
            <v>DH80</v>
          </cell>
          <cell r="B73">
            <v>2.464848290660135</v>
          </cell>
          <cell r="C73">
            <v>1</v>
          </cell>
          <cell r="M73" t="str">
            <v>Eskilstuna OL lång</v>
          </cell>
          <cell r="N73">
            <v>3.9027777777777779E-2</v>
          </cell>
          <cell r="O73">
            <v>3.4722222222222224E-2</v>
          </cell>
          <cell r="P73">
            <v>3.8194444444444441E-2</v>
          </cell>
        </row>
        <row r="74">
          <cell r="A74" t="str">
            <v>DH85</v>
          </cell>
          <cell r="B74">
            <v>0</v>
          </cell>
          <cell r="C74">
            <v>1</v>
          </cell>
          <cell r="M74" t="str">
            <v>Ärla IF lång</v>
          </cell>
          <cell r="N74">
            <v>3.7268518518518513E-2</v>
          </cell>
          <cell r="O74">
            <v>3.4722222222222224E-2</v>
          </cell>
          <cell r="P74">
            <v>3.8194444444444441E-2</v>
          </cell>
        </row>
        <row r="75">
          <cell r="M75" t="str">
            <v>OK Tor lång</v>
          </cell>
          <cell r="N75">
            <v>3.4363425925925929E-2</v>
          </cell>
          <cell r="O75">
            <v>3.4722222222222224E-2</v>
          </cell>
          <cell r="P75">
            <v>3.8194444444444441E-2</v>
          </cell>
        </row>
        <row r="76">
          <cell r="M76" t="str">
            <v>Ärla IF lång</v>
          </cell>
          <cell r="N76">
            <v>3.2916666666666664E-2</v>
          </cell>
          <cell r="O76">
            <v>3.4722222222222224E-2</v>
          </cell>
          <cell r="P76">
            <v>3.8194444444444441E-2</v>
          </cell>
        </row>
        <row r="77">
          <cell r="M77" t="str">
            <v>OK Klemmingen lång</v>
          </cell>
          <cell r="N77">
            <v>3.1064814814814812E-2</v>
          </cell>
          <cell r="O77">
            <v>3.4722222222222224E-2</v>
          </cell>
          <cell r="P77">
            <v>3.8194444444444441E-2</v>
          </cell>
        </row>
        <row r="78">
          <cell r="M78" t="str">
            <v>Kjula IF lång</v>
          </cell>
          <cell r="N78">
            <v>2.6979166666666669E-2</v>
          </cell>
          <cell r="O78">
            <v>3.4722222222222224E-2</v>
          </cell>
          <cell r="P78">
            <v>3.8194444444444441E-2</v>
          </cell>
        </row>
        <row r="79">
          <cell r="B79" t="str">
            <v>Kvinnor</v>
          </cell>
          <cell r="C79" t="str">
            <v>Män</v>
          </cell>
          <cell r="M79" t="str">
            <v>Nyköpings OK lång</v>
          </cell>
          <cell r="N79">
            <v>2.5567129629629634E-2</v>
          </cell>
          <cell r="O79">
            <v>3.4722222222222224E-2</v>
          </cell>
          <cell r="P79">
            <v>3.8194444444444441E-2</v>
          </cell>
        </row>
        <row r="80">
          <cell r="A80" t="str">
            <v>DH35</v>
          </cell>
          <cell r="B80">
            <v>7.2796496303654925E-3</v>
          </cell>
          <cell r="C80">
            <v>5.2508953739553469E-3</v>
          </cell>
        </row>
        <row r="81">
          <cell r="A81" t="str">
            <v>DH40</v>
          </cell>
          <cell r="B81">
            <v>6.1253001555605655E-3</v>
          </cell>
          <cell r="C81">
            <v>4.9292614509493541E-3</v>
          </cell>
          <cell r="N81" t="str">
            <v>H45 tid</v>
          </cell>
          <cell r="O81" t="str">
            <v>Rek min</v>
          </cell>
          <cell r="P81" t="str">
            <v>Rek max</v>
          </cell>
        </row>
        <row r="82">
          <cell r="A82" t="str">
            <v>DH45</v>
          </cell>
          <cell r="B82">
            <v>5.9743103739226221E-3</v>
          </cell>
          <cell r="C82">
            <v>4.9731736383389138E-3</v>
          </cell>
          <cell r="M82" t="str">
            <v>Södertälje Nykvarn lång</v>
          </cell>
          <cell r="N82">
            <v>4.1319444444444443E-2</v>
          </cell>
          <cell r="O82">
            <v>3.4722222222222224E-2</v>
          </cell>
          <cell r="P82">
            <v>3.8194444444444441E-2</v>
          </cell>
        </row>
        <row r="83">
          <cell r="A83" t="str">
            <v>DH50</v>
          </cell>
          <cell r="B83">
            <v>6.0430166809784663E-3</v>
          </cell>
          <cell r="C83">
            <v>4.9236932296900819E-3</v>
          </cell>
          <cell r="M83" t="str">
            <v>Eskilstuna OL lång</v>
          </cell>
          <cell r="N83">
            <v>3.7754629629629631E-2</v>
          </cell>
          <cell r="O83">
            <v>3.4722222222222224E-2</v>
          </cell>
          <cell r="P83">
            <v>3.8194444444444441E-2</v>
          </cell>
        </row>
        <row r="84">
          <cell r="A84" t="str">
            <v>DH55</v>
          </cell>
          <cell r="B84">
            <v>6.4806110523914356E-3</v>
          </cell>
          <cell r="C84">
            <v>4.9969807066968085E-3</v>
          </cell>
          <cell r="M84" t="str">
            <v>Ärla IF lång</v>
          </cell>
          <cell r="N84">
            <v>3.7349537037037035E-2</v>
          </cell>
          <cell r="O84">
            <v>3.4722222222222224E-2</v>
          </cell>
          <cell r="P84">
            <v>3.8194444444444441E-2</v>
          </cell>
        </row>
        <row r="85">
          <cell r="A85" t="str">
            <v>DH60</v>
          </cell>
          <cell r="B85">
            <v>7.8376988994774185E-3</v>
          </cell>
          <cell r="C85">
            <v>5.3825032754307774E-3</v>
          </cell>
          <cell r="M85" t="str">
            <v>Ärla IF lång</v>
          </cell>
          <cell r="N85">
            <v>3.4166666666666672E-2</v>
          </cell>
          <cell r="O85">
            <v>3.4722222222222224E-2</v>
          </cell>
          <cell r="P85">
            <v>3.8194444444444441E-2</v>
          </cell>
        </row>
        <row r="86">
          <cell r="A86" t="str">
            <v>DH65</v>
          </cell>
          <cell r="B86">
            <v>8.9386373991623674E-3</v>
          </cell>
          <cell r="C86">
            <v>6.0198183761346422E-3</v>
          </cell>
          <cell r="M86" t="str">
            <v>OK Tor lång</v>
          </cell>
          <cell r="N86">
            <v>3.3449074074074069E-2</v>
          </cell>
          <cell r="O86">
            <v>3.4722222222222224E-2</v>
          </cell>
          <cell r="P86">
            <v>3.8194444444444441E-2</v>
          </cell>
        </row>
        <row r="87">
          <cell r="A87" t="str">
            <v>DH70</v>
          </cell>
          <cell r="B87">
            <v>8.9535400577823981E-3</v>
          </cell>
          <cell r="C87">
            <v>6.5178508756517893E-3</v>
          </cell>
          <cell r="M87" t="str">
            <v>OK Klemmingen lång</v>
          </cell>
          <cell r="N87">
            <v>3.3402777777777774E-2</v>
          </cell>
          <cell r="O87">
            <v>3.4722222222222224E-2</v>
          </cell>
          <cell r="P87">
            <v>3.8194444444444441E-2</v>
          </cell>
        </row>
        <row r="88">
          <cell r="A88" t="str">
            <v>DH75</v>
          </cell>
          <cell r="B88">
            <v>1.073426398820357E-2</v>
          </cell>
          <cell r="C88">
            <v>6.8404237843596206E-3</v>
          </cell>
          <cell r="M88" t="str">
            <v>Nyköpings OK lång</v>
          </cell>
          <cell r="N88">
            <v>3.1006944444444445E-2</v>
          </cell>
          <cell r="O88">
            <v>3.4722222222222224E-2</v>
          </cell>
          <cell r="P88">
            <v>3.8194444444444441E-2</v>
          </cell>
        </row>
        <row r="89">
          <cell r="A89" t="str">
            <v>DH80</v>
          </cell>
          <cell r="B89">
            <v>2.299926143602013E-2</v>
          </cell>
          <cell r="C89">
            <v>9.3309034568859715E-3</v>
          </cell>
          <cell r="M89" t="str">
            <v>Kjula IF lång</v>
          </cell>
          <cell r="N89">
            <v>2.7314814814814816E-2</v>
          </cell>
          <cell r="O89">
            <v>3.4722222222222224E-2</v>
          </cell>
          <cell r="P89">
            <v>3.8194444444444441E-2</v>
          </cell>
        </row>
        <row r="90">
          <cell r="A90" t="str">
            <v>DH85</v>
          </cell>
          <cell r="B90">
            <v>0</v>
          </cell>
          <cell r="C90">
            <v>1.1894457911362346E-2</v>
          </cell>
        </row>
        <row r="91">
          <cell r="N91" t="str">
            <v>D50 tid</v>
          </cell>
          <cell r="O91" t="str">
            <v>Rek min</v>
          </cell>
          <cell r="P91" t="str">
            <v>Rek max</v>
          </cell>
        </row>
        <row r="92">
          <cell r="M92" t="str">
            <v>Södertälje Nykvarn lång</v>
          </cell>
          <cell r="N92">
            <v>3.8877314814814816E-2</v>
          </cell>
          <cell r="O92">
            <v>3.4722222222222224E-2</v>
          </cell>
          <cell r="P92">
            <v>3.8194444444444441E-2</v>
          </cell>
        </row>
        <row r="93">
          <cell r="M93" t="str">
            <v>Ärla IF lång</v>
          </cell>
          <cell r="N93">
            <v>3.3333333333333333E-2</v>
          </cell>
          <cell r="O93">
            <v>3.4722222222222224E-2</v>
          </cell>
          <cell r="P93">
            <v>3.8194444444444441E-2</v>
          </cell>
        </row>
        <row r="94">
          <cell r="M94" t="str">
            <v>Ärla IF lång</v>
          </cell>
          <cell r="N94">
            <v>3.2499999999999994E-2</v>
          </cell>
          <cell r="O94">
            <v>3.4722222222222224E-2</v>
          </cell>
          <cell r="P94">
            <v>3.8194444444444441E-2</v>
          </cell>
        </row>
        <row r="95">
          <cell r="M95" t="str">
            <v>Eskilstuna OL lång</v>
          </cell>
          <cell r="N95">
            <v>3.2245370370370369E-2</v>
          </cell>
          <cell r="O95">
            <v>3.4722222222222224E-2</v>
          </cell>
          <cell r="P95">
            <v>3.8194444444444441E-2</v>
          </cell>
        </row>
        <row r="96">
          <cell r="M96" t="str">
            <v>OK Tor lång</v>
          </cell>
          <cell r="N96">
            <v>3.125E-2</v>
          </cell>
          <cell r="O96">
            <v>3.4722222222222224E-2</v>
          </cell>
          <cell r="P96">
            <v>3.8194444444444441E-2</v>
          </cell>
        </row>
        <row r="97">
          <cell r="M97" t="str">
            <v>OK Klemmingen lång</v>
          </cell>
          <cell r="N97">
            <v>3.0046296296296297E-2</v>
          </cell>
          <cell r="O97">
            <v>3.4722222222222224E-2</v>
          </cell>
          <cell r="P97">
            <v>3.8194444444444441E-2</v>
          </cell>
        </row>
        <row r="98">
          <cell r="M98" t="str">
            <v>Nyköpings OK lång</v>
          </cell>
          <cell r="N98">
            <v>2.642361111111111E-2</v>
          </cell>
          <cell r="O98">
            <v>3.4722222222222224E-2</v>
          </cell>
          <cell r="P98">
            <v>3.8194444444444441E-2</v>
          </cell>
        </row>
        <row r="99">
          <cell r="M99" t="str">
            <v>Kjula IF lång</v>
          </cell>
          <cell r="N99">
            <v>2.4143518518518519E-2</v>
          </cell>
          <cell r="O99">
            <v>3.4722222222222224E-2</v>
          </cell>
          <cell r="P99">
            <v>3.8194444444444441E-2</v>
          </cell>
        </row>
        <row r="101">
          <cell r="N101" t="str">
            <v>H50 tid</v>
          </cell>
          <cell r="O101" t="str">
            <v>Rek min</v>
          </cell>
          <cell r="P101" t="str">
            <v>Rek max</v>
          </cell>
        </row>
        <row r="102">
          <cell r="M102" t="str">
            <v>Södertälje Nykvarn lång</v>
          </cell>
          <cell r="N102">
            <v>3.6099537037037034E-2</v>
          </cell>
          <cell r="O102">
            <v>3.4722222222222224E-2</v>
          </cell>
          <cell r="P102">
            <v>3.8194444444444441E-2</v>
          </cell>
        </row>
        <row r="103">
          <cell r="M103" t="str">
            <v>Eskilstuna OL lång</v>
          </cell>
          <cell r="N103">
            <v>3.4687500000000003E-2</v>
          </cell>
          <cell r="O103">
            <v>3.4722222222222224E-2</v>
          </cell>
          <cell r="P103">
            <v>3.8194444444444441E-2</v>
          </cell>
        </row>
        <row r="104">
          <cell r="M104" t="str">
            <v>Ärla IF lång</v>
          </cell>
          <cell r="N104">
            <v>3.2476851851851847E-2</v>
          </cell>
          <cell r="O104">
            <v>3.4722222222222224E-2</v>
          </cell>
          <cell r="P104">
            <v>3.8194444444444441E-2</v>
          </cell>
        </row>
        <row r="105">
          <cell r="M105" t="str">
            <v>OK Tor lång</v>
          </cell>
          <cell r="N105">
            <v>3.1805555555555552E-2</v>
          </cell>
          <cell r="O105">
            <v>3.4722222222222224E-2</v>
          </cell>
          <cell r="P105">
            <v>3.8194444444444441E-2</v>
          </cell>
        </row>
        <row r="106">
          <cell r="M106" t="str">
            <v>OK Klemmingen lång</v>
          </cell>
          <cell r="N106">
            <v>3.1122685185185187E-2</v>
          </cell>
          <cell r="O106">
            <v>3.4722222222222224E-2</v>
          </cell>
          <cell r="P106">
            <v>3.8194444444444441E-2</v>
          </cell>
        </row>
        <row r="107">
          <cell r="M107" t="str">
            <v>Nyköpings OK lång</v>
          </cell>
          <cell r="N107">
            <v>3.0104166666666668E-2</v>
          </cell>
          <cell r="O107">
            <v>3.4722222222222224E-2</v>
          </cell>
          <cell r="P107">
            <v>3.8194444444444441E-2</v>
          </cell>
        </row>
        <row r="108">
          <cell r="M108" t="str">
            <v>Ärla IF lång</v>
          </cell>
          <cell r="N108">
            <v>2.7141203703703706E-2</v>
          </cell>
          <cell r="O108">
            <v>3.4722222222222224E-2</v>
          </cell>
          <cell r="P108">
            <v>3.8194444444444441E-2</v>
          </cell>
        </row>
        <row r="109">
          <cell r="M109" t="str">
            <v>Kjula IF lång</v>
          </cell>
          <cell r="N109">
            <v>2.4050925925925924E-2</v>
          </cell>
          <cell r="O109">
            <v>3.4722222222222224E-2</v>
          </cell>
          <cell r="P109">
            <v>3.8194444444444441E-2</v>
          </cell>
        </row>
        <row r="111">
          <cell r="N111" t="str">
            <v>D55 tid</v>
          </cell>
          <cell r="O111" t="str">
            <v>Rek min</v>
          </cell>
          <cell r="P111" t="str">
            <v>Rek max</v>
          </cell>
        </row>
        <row r="112">
          <cell r="M112" t="str">
            <v>Södertälje Nykvarn lång</v>
          </cell>
          <cell r="N112">
            <v>3.6168981481481483E-2</v>
          </cell>
          <cell r="O112">
            <v>3.125E-2</v>
          </cell>
          <cell r="P112">
            <v>3.4722222222222224E-2</v>
          </cell>
        </row>
        <row r="113">
          <cell r="M113" t="str">
            <v>Ärla IF lång</v>
          </cell>
          <cell r="N113">
            <v>3.5613425925925923E-2</v>
          </cell>
          <cell r="O113">
            <v>3.125E-2</v>
          </cell>
          <cell r="P113">
            <v>3.4722222222222224E-2</v>
          </cell>
        </row>
        <row r="114">
          <cell r="M114" t="str">
            <v>OK Tor lång</v>
          </cell>
          <cell r="N114">
            <v>3.349537037037037E-2</v>
          </cell>
          <cell r="O114">
            <v>3.125E-2</v>
          </cell>
          <cell r="P114">
            <v>3.4722222222222224E-2</v>
          </cell>
        </row>
        <row r="115">
          <cell r="M115" t="str">
            <v>Ärla IF lång</v>
          </cell>
          <cell r="N115">
            <v>3.1446759259259258E-2</v>
          </cell>
          <cell r="O115">
            <v>3.125E-2</v>
          </cell>
          <cell r="P115">
            <v>3.4722222222222224E-2</v>
          </cell>
        </row>
        <row r="116">
          <cell r="M116" t="str">
            <v>Eskilstuna OL lång</v>
          </cell>
          <cell r="N116">
            <v>3.0173611111111113E-2</v>
          </cell>
          <cell r="O116">
            <v>3.125E-2</v>
          </cell>
          <cell r="P116">
            <v>3.4722222222222224E-2</v>
          </cell>
        </row>
        <row r="117">
          <cell r="M117" t="str">
            <v>Nyköpings OK lång</v>
          </cell>
          <cell r="N117">
            <v>2.7928240740740743E-2</v>
          </cell>
          <cell r="O117">
            <v>3.125E-2</v>
          </cell>
          <cell r="P117">
            <v>3.4722222222222224E-2</v>
          </cell>
        </row>
        <row r="118">
          <cell r="M118" t="str">
            <v>Kjula IF lång</v>
          </cell>
          <cell r="N118">
            <v>2.6736111111111113E-2</v>
          </cell>
          <cell r="O118">
            <v>3.125E-2</v>
          </cell>
          <cell r="P118">
            <v>3.4722222222222224E-2</v>
          </cell>
        </row>
        <row r="119">
          <cell r="M119" t="str">
            <v>OK Klemmingen lång</v>
          </cell>
          <cell r="N119">
            <v>2.5532407407407406E-2</v>
          </cell>
          <cell r="O119">
            <v>3.125E-2</v>
          </cell>
          <cell r="P119">
            <v>3.4722222222222224E-2</v>
          </cell>
        </row>
        <row r="121">
          <cell r="N121" t="str">
            <v>H55 tid</v>
          </cell>
          <cell r="O121" t="str">
            <v>Rek min</v>
          </cell>
          <cell r="P121" t="str">
            <v>Rek max</v>
          </cell>
        </row>
        <row r="122">
          <cell r="M122" t="str">
            <v>Ärla IF lång</v>
          </cell>
          <cell r="N122">
            <v>3.2939814814814811E-2</v>
          </cell>
          <cell r="O122">
            <v>3.125E-2</v>
          </cell>
          <cell r="P122">
            <v>3.4722222222222224E-2</v>
          </cell>
        </row>
        <row r="123">
          <cell r="M123" t="str">
            <v>Södertälje Nykvarn lång</v>
          </cell>
          <cell r="N123">
            <v>3.1481481481481485E-2</v>
          </cell>
          <cell r="O123">
            <v>3.125E-2</v>
          </cell>
          <cell r="P123">
            <v>3.4722222222222224E-2</v>
          </cell>
        </row>
        <row r="124">
          <cell r="M124" t="str">
            <v>Eskilstuna OL lång</v>
          </cell>
          <cell r="N124">
            <v>3.108796296296296E-2</v>
          </cell>
          <cell r="O124">
            <v>3.125E-2</v>
          </cell>
          <cell r="P124">
            <v>3.4722222222222224E-2</v>
          </cell>
        </row>
        <row r="125">
          <cell r="M125" t="str">
            <v>OK Klemmingen lång</v>
          </cell>
          <cell r="N125">
            <v>3.0717592592592591E-2</v>
          </cell>
          <cell r="O125">
            <v>3.125E-2</v>
          </cell>
          <cell r="P125">
            <v>3.4722222222222224E-2</v>
          </cell>
        </row>
        <row r="126">
          <cell r="M126" t="str">
            <v>Ärla IF lång</v>
          </cell>
          <cell r="N126">
            <v>2.836805555555556E-2</v>
          </cell>
          <cell r="O126">
            <v>3.125E-2</v>
          </cell>
          <cell r="P126">
            <v>3.4722222222222224E-2</v>
          </cell>
        </row>
        <row r="127">
          <cell r="M127" t="str">
            <v>OK Tor lång</v>
          </cell>
          <cell r="N127">
            <v>2.8136574074074074E-2</v>
          </cell>
          <cell r="O127">
            <v>3.125E-2</v>
          </cell>
          <cell r="P127">
            <v>3.4722222222222224E-2</v>
          </cell>
        </row>
        <row r="128">
          <cell r="M128" t="str">
            <v>Nyköpings OK lång</v>
          </cell>
          <cell r="N128">
            <v>2.7800925925925923E-2</v>
          </cell>
          <cell r="O128">
            <v>3.125E-2</v>
          </cell>
          <cell r="P128">
            <v>3.4722222222222224E-2</v>
          </cell>
        </row>
        <row r="129">
          <cell r="M129" t="str">
            <v>Kjula IF lång</v>
          </cell>
          <cell r="N129">
            <v>2.327546296296296E-2</v>
          </cell>
          <cell r="O129">
            <v>3.125E-2</v>
          </cell>
          <cell r="P129">
            <v>3.4722222222222224E-2</v>
          </cell>
        </row>
        <row r="131">
          <cell r="N131" t="str">
            <v>D60 tid</v>
          </cell>
          <cell r="O131" t="str">
            <v>Rek min</v>
          </cell>
          <cell r="P131" t="str">
            <v>Rek max</v>
          </cell>
        </row>
        <row r="132">
          <cell r="M132" t="str">
            <v>Södertälje Nykvarn lång</v>
          </cell>
          <cell r="N132">
            <v>4.8726851851851855E-2</v>
          </cell>
          <cell r="O132">
            <v>3.125E-2</v>
          </cell>
          <cell r="P132">
            <v>3.4722222222222224E-2</v>
          </cell>
        </row>
        <row r="133">
          <cell r="M133" t="str">
            <v>Eskilstuna OL lång</v>
          </cell>
          <cell r="N133">
            <v>3.667824074074074E-2</v>
          </cell>
          <cell r="O133">
            <v>3.125E-2</v>
          </cell>
          <cell r="P133">
            <v>3.4722222222222224E-2</v>
          </cell>
        </row>
        <row r="134">
          <cell r="M134" t="str">
            <v>Ärla IF lång</v>
          </cell>
          <cell r="N134">
            <v>3.5810185185185188E-2</v>
          </cell>
          <cell r="O134">
            <v>3.125E-2</v>
          </cell>
          <cell r="P134">
            <v>3.4722222222222224E-2</v>
          </cell>
        </row>
        <row r="135">
          <cell r="M135" t="str">
            <v>OK Tor lång</v>
          </cell>
          <cell r="N135">
            <v>3.2719907407407406E-2</v>
          </cell>
          <cell r="O135">
            <v>3.125E-2</v>
          </cell>
          <cell r="P135">
            <v>3.4722222222222224E-2</v>
          </cell>
        </row>
        <row r="136">
          <cell r="M136" t="str">
            <v>Nyköpings OK lång</v>
          </cell>
          <cell r="N136">
            <v>2.8032407407407409E-2</v>
          </cell>
          <cell r="O136">
            <v>3.125E-2</v>
          </cell>
          <cell r="P136">
            <v>3.4722222222222224E-2</v>
          </cell>
        </row>
        <row r="137">
          <cell r="M137" t="str">
            <v>OK Klemmingen lång</v>
          </cell>
          <cell r="N137">
            <v>2.5185185185185185E-2</v>
          </cell>
          <cell r="O137">
            <v>3.125E-2</v>
          </cell>
          <cell r="P137">
            <v>3.4722222222222224E-2</v>
          </cell>
        </row>
        <row r="138">
          <cell r="M138" t="str">
            <v>Kjula IF lång</v>
          </cell>
          <cell r="N138">
            <v>2.4305555555555556E-2</v>
          </cell>
          <cell r="O138">
            <v>3.125E-2</v>
          </cell>
          <cell r="P138">
            <v>3.4722222222222224E-2</v>
          </cell>
        </row>
        <row r="139">
          <cell r="M139" t="str">
            <v>Ärla IF lång</v>
          </cell>
          <cell r="N139">
            <v>0</v>
          </cell>
          <cell r="O139">
            <v>3.125E-2</v>
          </cell>
          <cell r="P139">
            <v>3.4722222222222224E-2</v>
          </cell>
        </row>
        <row r="141">
          <cell r="N141" t="str">
            <v>H60 tid</v>
          </cell>
          <cell r="O141" t="str">
            <v>Rek min</v>
          </cell>
          <cell r="P141" t="str">
            <v>Rek max</v>
          </cell>
        </row>
        <row r="142">
          <cell r="M142" t="str">
            <v>Eskilstuna OL lång</v>
          </cell>
          <cell r="N142">
            <v>3.4201388888888885E-2</v>
          </cell>
          <cell r="O142">
            <v>3.125E-2</v>
          </cell>
          <cell r="P142">
            <v>3.4722222222222224E-2</v>
          </cell>
        </row>
        <row r="143">
          <cell r="M143" t="str">
            <v>Södertälje Nykvarn lång</v>
          </cell>
          <cell r="N143">
            <v>3.4155092592592591E-2</v>
          </cell>
          <cell r="O143">
            <v>3.125E-2</v>
          </cell>
          <cell r="P143">
            <v>3.4722222222222224E-2</v>
          </cell>
        </row>
        <row r="144">
          <cell r="M144" t="str">
            <v>Nyköpings OK lång</v>
          </cell>
          <cell r="N144">
            <v>2.9872685185185183E-2</v>
          </cell>
          <cell r="O144">
            <v>3.125E-2</v>
          </cell>
          <cell r="P144">
            <v>3.4722222222222224E-2</v>
          </cell>
        </row>
        <row r="145">
          <cell r="M145" t="str">
            <v>OK Klemmingen lång</v>
          </cell>
          <cell r="N145">
            <v>2.8194444444444442E-2</v>
          </cell>
          <cell r="O145">
            <v>3.125E-2</v>
          </cell>
          <cell r="P145">
            <v>3.4722222222222224E-2</v>
          </cell>
        </row>
        <row r="146">
          <cell r="M146" t="str">
            <v>OK Tor lång</v>
          </cell>
          <cell r="N146">
            <v>2.7488425925925927E-2</v>
          </cell>
          <cell r="O146">
            <v>3.125E-2</v>
          </cell>
          <cell r="P146">
            <v>3.4722222222222224E-2</v>
          </cell>
        </row>
        <row r="147">
          <cell r="M147" t="str">
            <v>Ärla IF lång</v>
          </cell>
          <cell r="N147">
            <v>2.5706018518518517E-2</v>
          </cell>
          <cell r="O147">
            <v>3.125E-2</v>
          </cell>
          <cell r="P147">
            <v>3.4722222222222224E-2</v>
          </cell>
        </row>
        <row r="148">
          <cell r="M148" t="str">
            <v>Ärla IF lång</v>
          </cell>
          <cell r="N148">
            <v>2.525462962962963E-2</v>
          </cell>
          <cell r="O148">
            <v>3.125E-2</v>
          </cell>
          <cell r="P148">
            <v>3.4722222222222224E-2</v>
          </cell>
        </row>
        <row r="149">
          <cell r="M149" t="str">
            <v>Kjula IF lång</v>
          </cell>
          <cell r="N149">
            <v>2.3368055555555555E-2</v>
          </cell>
          <cell r="O149">
            <v>3.125E-2</v>
          </cell>
          <cell r="P149">
            <v>3.4722222222222224E-2</v>
          </cell>
        </row>
        <row r="151">
          <cell r="N151" t="str">
            <v>D65 tid</v>
          </cell>
          <cell r="O151" t="str">
            <v>Rek min</v>
          </cell>
          <cell r="P151" t="str">
            <v>Rek max</v>
          </cell>
        </row>
        <row r="152">
          <cell r="M152" t="str">
            <v>Eskilstuna OL lång</v>
          </cell>
          <cell r="N152">
            <v>5.136574074074074E-2</v>
          </cell>
          <cell r="O152">
            <v>2.7777777777777776E-2</v>
          </cell>
          <cell r="P152">
            <v>3.125E-2</v>
          </cell>
        </row>
        <row r="153">
          <cell r="M153" t="str">
            <v>Södertälje Nykvarn lång</v>
          </cell>
          <cell r="N153">
            <v>4.6377314814814809E-2</v>
          </cell>
          <cell r="O153">
            <v>2.7777777777777776E-2</v>
          </cell>
          <cell r="P153">
            <v>3.125E-2</v>
          </cell>
        </row>
        <row r="154">
          <cell r="M154" t="str">
            <v>OK Tor lång</v>
          </cell>
          <cell r="N154">
            <v>3.4351851851851849E-2</v>
          </cell>
          <cell r="O154">
            <v>2.7777777777777776E-2</v>
          </cell>
          <cell r="P154">
            <v>3.125E-2</v>
          </cell>
        </row>
        <row r="155">
          <cell r="M155" t="str">
            <v>Kjula IF lång</v>
          </cell>
          <cell r="N155">
            <v>3.1145833333333334E-2</v>
          </cell>
          <cell r="O155">
            <v>2.7777777777777776E-2</v>
          </cell>
          <cell r="P155">
            <v>3.125E-2</v>
          </cell>
        </row>
        <row r="156">
          <cell r="M156" t="str">
            <v>Ärla IF lång</v>
          </cell>
          <cell r="N156">
            <v>3.1064814814814812E-2</v>
          </cell>
          <cell r="O156">
            <v>2.7777777777777776E-2</v>
          </cell>
          <cell r="P156">
            <v>3.125E-2</v>
          </cell>
        </row>
        <row r="157">
          <cell r="M157" t="str">
            <v>Ärla IF lång</v>
          </cell>
          <cell r="N157">
            <v>3.0624999999999999E-2</v>
          </cell>
          <cell r="O157">
            <v>2.7777777777777776E-2</v>
          </cell>
          <cell r="P157">
            <v>3.125E-2</v>
          </cell>
        </row>
        <row r="158">
          <cell r="M158" t="str">
            <v>OK Klemmingen lång</v>
          </cell>
          <cell r="N158">
            <v>2.8240740740740736E-2</v>
          </cell>
          <cell r="O158">
            <v>2.7777777777777776E-2</v>
          </cell>
          <cell r="P158">
            <v>3.125E-2</v>
          </cell>
        </row>
        <row r="159">
          <cell r="M159" t="str">
            <v>Nyköpings OK lång</v>
          </cell>
          <cell r="N159">
            <v>2.3020833333333334E-2</v>
          </cell>
          <cell r="O159">
            <v>2.7777777777777776E-2</v>
          </cell>
          <cell r="P159">
            <v>3.125E-2</v>
          </cell>
        </row>
        <row r="161">
          <cell r="N161" t="str">
            <v>H65 tid</v>
          </cell>
          <cell r="O161" t="str">
            <v>Rek min</v>
          </cell>
          <cell r="P161" t="str">
            <v>Rek max</v>
          </cell>
        </row>
        <row r="162">
          <cell r="M162" t="str">
            <v>Eskilstuna OL lång</v>
          </cell>
          <cell r="N162">
            <v>3.4583333333333334E-2</v>
          </cell>
          <cell r="O162">
            <v>2.7777777777777776E-2</v>
          </cell>
          <cell r="P162">
            <v>3.125E-2</v>
          </cell>
        </row>
        <row r="163">
          <cell r="M163" t="str">
            <v>Ärla IF lång</v>
          </cell>
          <cell r="N163">
            <v>3.0393518518518518E-2</v>
          </cell>
          <cell r="O163">
            <v>2.7777777777777776E-2</v>
          </cell>
          <cell r="P163">
            <v>3.125E-2</v>
          </cell>
        </row>
        <row r="164">
          <cell r="M164" t="str">
            <v>Södertälje Nykvarn lång</v>
          </cell>
          <cell r="N164">
            <v>2.9317129629629634E-2</v>
          </cell>
          <cell r="O164">
            <v>2.7777777777777776E-2</v>
          </cell>
          <cell r="P164">
            <v>3.125E-2</v>
          </cell>
        </row>
        <row r="165">
          <cell r="M165" t="str">
            <v>Nyköpings OK lång</v>
          </cell>
          <cell r="N165">
            <v>2.8356481481481483E-2</v>
          </cell>
          <cell r="O165">
            <v>2.7777777777777776E-2</v>
          </cell>
          <cell r="P165">
            <v>3.125E-2</v>
          </cell>
        </row>
        <row r="166">
          <cell r="M166" t="str">
            <v>OK Klemmingen lång</v>
          </cell>
          <cell r="N166">
            <v>2.6817129629629632E-2</v>
          </cell>
          <cell r="O166">
            <v>2.7777777777777776E-2</v>
          </cell>
          <cell r="P166">
            <v>3.125E-2</v>
          </cell>
        </row>
        <row r="167">
          <cell r="M167" t="str">
            <v>Kjula IF lång</v>
          </cell>
          <cell r="N167">
            <v>2.6215277777777778E-2</v>
          </cell>
          <cell r="O167">
            <v>2.7777777777777776E-2</v>
          </cell>
          <cell r="P167">
            <v>3.125E-2</v>
          </cell>
        </row>
        <row r="168">
          <cell r="M168" t="str">
            <v>OK Tor lång</v>
          </cell>
          <cell r="N168">
            <v>2.4409722222222222E-2</v>
          </cell>
          <cell r="O168">
            <v>2.7777777777777776E-2</v>
          </cell>
          <cell r="P168">
            <v>3.125E-2</v>
          </cell>
        </row>
        <row r="169">
          <cell r="M169" t="str">
            <v>Ärla IF lång</v>
          </cell>
          <cell r="N169">
            <v>0</v>
          </cell>
          <cell r="O169">
            <v>2.7777777777777776E-2</v>
          </cell>
          <cell r="P169">
            <v>3.125E-2</v>
          </cell>
        </row>
        <row r="171">
          <cell r="N171" t="str">
            <v>D70 tid</v>
          </cell>
          <cell r="O171" t="str">
            <v>Rek min</v>
          </cell>
          <cell r="P171" t="str">
            <v>Rek max</v>
          </cell>
        </row>
        <row r="172">
          <cell r="M172" t="str">
            <v>Södertälje Nykvarn lång</v>
          </cell>
          <cell r="N172">
            <v>3.5833333333333335E-2</v>
          </cell>
          <cell r="O172">
            <v>2.7777777777777776E-2</v>
          </cell>
          <cell r="P172">
            <v>3.125E-2</v>
          </cell>
        </row>
        <row r="173">
          <cell r="M173" t="str">
            <v>Nyköpings OK lång</v>
          </cell>
          <cell r="N173">
            <v>3.2858796296296296E-2</v>
          </cell>
          <cell r="O173">
            <v>2.7777777777777776E-2</v>
          </cell>
          <cell r="P173">
            <v>3.125E-2</v>
          </cell>
        </row>
        <row r="174">
          <cell r="M174" t="str">
            <v>OK Tor lång</v>
          </cell>
          <cell r="N174">
            <v>2.9826388888888892E-2</v>
          </cell>
          <cell r="O174">
            <v>2.7777777777777776E-2</v>
          </cell>
          <cell r="P174">
            <v>3.125E-2</v>
          </cell>
        </row>
        <row r="175">
          <cell r="M175" t="str">
            <v>Kjula IF lång</v>
          </cell>
          <cell r="N175">
            <v>2.8749999999999998E-2</v>
          </cell>
          <cell r="O175">
            <v>2.7777777777777776E-2</v>
          </cell>
          <cell r="P175">
            <v>3.125E-2</v>
          </cell>
        </row>
        <row r="176">
          <cell r="M176" t="str">
            <v>Ärla IF lång</v>
          </cell>
          <cell r="N176">
            <v>2.8148148148148148E-2</v>
          </cell>
          <cell r="O176">
            <v>2.7777777777777776E-2</v>
          </cell>
          <cell r="P176">
            <v>3.125E-2</v>
          </cell>
        </row>
        <row r="177">
          <cell r="M177" t="str">
            <v>OK Klemmingen lång</v>
          </cell>
          <cell r="N177">
            <v>2.7800925925925923E-2</v>
          </cell>
          <cell r="O177">
            <v>2.7777777777777776E-2</v>
          </cell>
          <cell r="P177">
            <v>3.125E-2</v>
          </cell>
        </row>
        <row r="178">
          <cell r="M178" t="str">
            <v>Eskilstuna OL lång</v>
          </cell>
          <cell r="N178">
            <v>2.4571759259259262E-2</v>
          </cell>
          <cell r="O178">
            <v>2.7777777777777776E-2</v>
          </cell>
          <cell r="P178">
            <v>3.125E-2</v>
          </cell>
        </row>
        <row r="179">
          <cell r="M179" t="str">
            <v>Ärla IF lång</v>
          </cell>
          <cell r="N179">
            <v>2.2152777777777775E-2</v>
          </cell>
          <cell r="O179">
            <v>2.7777777777777776E-2</v>
          </cell>
          <cell r="P179">
            <v>3.125E-2</v>
          </cell>
        </row>
        <row r="181">
          <cell r="N181" t="str">
            <v>H70 tid</v>
          </cell>
          <cell r="O181" t="str">
            <v>Rek min</v>
          </cell>
          <cell r="P181" t="str">
            <v>Rek max</v>
          </cell>
        </row>
        <row r="182">
          <cell r="M182" t="str">
            <v>Södertälje Nykvarn lång</v>
          </cell>
          <cell r="N182">
            <v>3.5416666666666666E-2</v>
          </cell>
          <cell r="O182">
            <v>2.7777777777777776E-2</v>
          </cell>
          <cell r="P182">
            <v>3.125E-2</v>
          </cell>
        </row>
        <row r="183">
          <cell r="M183" t="str">
            <v>OK Klemmingen lång</v>
          </cell>
          <cell r="N183">
            <v>2.5613425925925925E-2</v>
          </cell>
          <cell r="O183">
            <v>2.7777777777777776E-2</v>
          </cell>
          <cell r="P183">
            <v>3.125E-2</v>
          </cell>
        </row>
        <row r="184">
          <cell r="M184" t="str">
            <v>Kjula IF lång</v>
          </cell>
          <cell r="N184">
            <v>2.5335648148148149E-2</v>
          </cell>
          <cell r="O184">
            <v>2.7777777777777776E-2</v>
          </cell>
          <cell r="P184">
            <v>3.125E-2</v>
          </cell>
        </row>
        <row r="185">
          <cell r="M185" t="str">
            <v>Nyköpings OK lång</v>
          </cell>
          <cell r="N185">
            <v>2.4988425925925928E-2</v>
          </cell>
          <cell r="O185">
            <v>2.7777777777777776E-2</v>
          </cell>
          <cell r="P185">
            <v>3.125E-2</v>
          </cell>
        </row>
        <row r="186">
          <cell r="M186" t="str">
            <v>OK Tor lång</v>
          </cell>
          <cell r="N186">
            <v>2.4166666666666666E-2</v>
          </cell>
          <cell r="O186">
            <v>2.7777777777777776E-2</v>
          </cell>
          <cell r="P186">
            <v>3.125E-2</v>
          </cell>
        </row>
        <row r="187">
          <cell r="M187" t="str">
            <v>Ärla IF lång</v>
          </cell>
          <cell r="N187">
            <v>2.4143518518518519E-2</v>
          </cell>
          <cell r="O187">
            <v>2.7777777777777776E-2</v>
          </cell>
          <cell r="P187">
            <v>3.125E-2</v>
          </cell>
        </row>
        <row r="188">
          <cell r="M188" t="str">
            <v>Ärla IF lång</v>
          </cell>
          <cell r="N188">
            <v>2.4131944444444445E-2</v>
          </cell>
          <cell r="O188">
            <v>2.7777777777777776E-2</v>
          </cell>
          <cell r="P188">
            <v>3.125E-2</v>
          </cell>
        </row>
        <row r="189">
          <cell r="M189" t="str">
            <v>Eskilstuna OL lång</v>
          </cell>
          <cell r="N189">
            <v>2.3310185185185187E-2</v>
          </cell>
          <cell r="O189">
            <v>2.7777777777777776E-2</v>
          </cell>
          <cell r="P189">
            <v>3.125E-2</v>
          </cell>
        </row>
        <row r="191">
          <cell r="N191" t="str">
            <v>D75 tid</v>
          </cell>
          <cell r="O191" t="str">
            <v>Rek min</v>
          </cell>
          <cell r="P191" t="str">
            <v>Rek max</v>
          </cell>
        </row>
        <row r="192">
          <cell r="M192" t="str">
            <v>OK Tor lång</v>
          </cell>
          <cell r="N192">
            <v>3.6284722222222225E-2</v>
          </cell>
          <cell r="O192">
            <v>2.7777777777777776E-2</v>
          </cell>
          <cell r="P192">
            <v>3.125E-2</v>
          </cell>
        </row>
        <row r="193">
          <cell r="M193" t="str">
            <v>Södertälje Nykvarn lång</v>
          </cell>
          <cell r="N193">
            <v>3.5312500000000004E-2</v>
          </cell>
          <cell r="O193">
            <v>2.7777777777777776E-2</v>
          </cell>
          <cell r="P193">
            <v>3.125E-2</v>
          </cell>
        </row>
        <row r="194">
          <cell r="M194" t="str">
            <v>Nyköpings OK lång</v>
          </cell>
          <cell r="N194">
            <v>3.2199074074074074E-2</v>
          </cell>
          <cell r="O194">
            <v>2.7777777777777776E-2</v>
          </cell>
          <cell r="P194">
            <v>3.125E-2</v>
          </cell>
        </row>
        <row r="195">
          <cell r="M195" t="str">
            <v>Eskilstuna OL lång</v>
          </cell>
          <cell r="N195">
            <v>3.1793981481481479E-2</v>
          </cell>
          <cell r="O195">
            <v>2.7777777777777776E-2</v>
          </cell>
          <cell r="P195">
            <v>3.125E-2</v>
          </cell>
        </row>
        <row r="196">
          <cell r="M196" t="str">
            <v>Kjula IF lång</v>
          </cell>
          <cell r="N196">
            <v>3.0856481481481481E-2</v>
          </cell>
          <cell r="O196">
            <v>2.7777777777777776E-2</v>
          </cell>
          <cell r="P196">
            <v>3.125E-2</v>
          </cell>
        </row>
        <row r="197">
          <cell r="M197" t="str">
            <v>OK Klemmingen lång</v>
          </cell>
          <cell r="N197">
            <v>2.7002314814814812E-2</v>
          </cell>
          <cell r="O197">
            <v>2.7777777777777776E-2</v>
          </cell>
          <cell r="P197">
            <v>3.125E-2</v>
          </cell>
        </row>
        <row r="198">
          <cell r="M198" t="str">
            <v>Ärla IF lång</v>
          </cell>
          <cell r="N198">
            <v>2.5277777777777777E-2</v>
          </cell>
          <cell r="O198">
            <v>2.7777777777777776E-2</v>
          </cell>
          <cell r="P198">
            <v>3.125E-2</v>
          </cell>
        </row>
        <row r="199">
          <cell r="M199" t="str">
            <v>Ärla IF lång</v>
          </cell>
          <cell r="N199">
            <v>2.2835648148148147E-2</v>
          </cell>
          <cell r="O199">
            <v>2.7777777777777776E-2</v>
          </cell>
          <cell r="P199">
            <v>3.125E-2</v>
          </cell>
        </row>
        <row r="201">
          <cell r="N201" t="str">
            <v>H75 tid</v>
          </cell>
          <cell r="O201" t="str">
            <v>Rek min</v>
          </cell>
          <cell r="P201" t="str">
            <v>Rek max</v>
          </cell>
        </row>
        <row r="202">
          <cell r="M202" t="str">
            <v>Ärla IF lång</v>
          </cell>
          <cell r="N202">
            <v>2.6099537037037036E-2</v>
          </cell>
          <cell r="O202">
            <v>2.7777777777777776E-2</v>
          </cell>
          <cell r="P202">
            <v>3.125E-2</v>
          </cell>
        </row>
        <row r="203">
          <cell r="M203" t="str">
            <v>Södertälje Nykvarn lång</v>
          </cell>
          <cell r="N203">
            <v>2.5995370370370367E-2</v>
          </cell>
          <cell r="O203">
            <v>2.7777777777777776E-2</v>
          </cell>
          <cell r="P203">
            <v>3.125E-2</v>
          </cell>
        </row>
        <row r="204">
          <cell r="M204" t="str">
            <v>Ärla IF lång</v>
          </cell>
          <cell r="N204">
            <v>2.5740740740740745E-2</v>
          </cell>
          <cell r="O204">
            <v>2.7777777777777776E-2</v>
          </cell>
          <cell r="P204">
            <v>3.125E-2</v>
          </cell>
        </row>
        <row r="205">
          <cell r="M205" t="str">
            <v>Kjula IF lång</v>
          </cell>
          <cell r="N205">
            <v>2.5648148148148146E-2</v>
          </cell>
          <cell r="O205">
            <v>2.7777777777777776E-2</v>
          </cell>
          <cell r="P205">
            <v>3.125E-2</v>
          </cell>
        </row>
        <row r="206">
          <cell r="M206" t="str">
            <v>Nyköpings OK lång</v>
          </cell>
          <cell r="N206">
            <v>2.4849537037037035E-2</v>
          </cell>
          <cell r="O206">
            <v>2.7777777777777776E-2</v>
          </cell>
          <cell r="P206">
            <v>3.125E-2</v>
          </cell>
        </row>
        <row r="207">
          <cell r="M207" t="str">
            <v>OK Klemmingen lång</v>
          </cell>
          <cell r="N207">
            <v>2.3703703703703703E-2</v>
          </cell>
          <cell r="O207">
            <v>2.7777777777777776E-2</v>
          </cell>
          <cell r="P207">
            <v>3.125E-2</v>
          </cell>
        </row>
        <row r="208">
          <cell r="M208" t="str">
            <v>OK Tor lång</v>
          </cell>
          <cell r="N208">
            <v>2.1990740740740741E-2</v>
          </cell>
          <cell r="O208">
            <v>2.7777777777777776E-2</v>
          </cell>
          <cell r="P208">
            <v>3.125E-2</v>
          </cell>
        </row>
        <row r="209">
          <cell r="M209" t="str">
            <v>Eskilstuna OL lång</v>
          </cell>
          <cell r="N209">
            <v>2.1180555555555553E-2</v>
          </cell>
          <cell r="O209">
            <v>2.7777777777777776E-2</v>
          </cell>
          <cell r="P209">
            <v>3.125E-2</v>
          </cell>
        </row>
        <row r="211">
          <cell r="N211" t="str">
            <v>D80 tid</v>
          </cell>
          <cell r="O211" t="str">
            <v>Rek min</v>
          </cell>
          <cell r="P211" t="str">
            <v>Rek max</v>
          </cell>
        </row>
        <row r="212">
          <cell r="M212" t="str">
            <v>OK Klemmingen lång</v>
          </cell>
          <cell r="N212">
            <v>6.7974537037037042E-2</v>
          </cell>
          <cell r="O212">
            <v>2.7777777777777776E-2</v>
          </cell>
          <cell r="P212">
            <v>3.125E-2</v>
          </cell>
        </row>
        <row r="213">
          <cell r="M213" t="str">
            <v>Kjula IF lång</v>
          </cell>
          <cell r="N213">
            <v>5.033564814814815E-2</v>
          </cell>
          <cell r="O213">
            <v>2.7777777777777776E-2</v>
          </cell>
          <cell r="P213">
            <v>3.125E-2</v>
          </cell>
        </row>
        <row r="214">
          <cell r="M214" t="str">
            <v>Nyköpings OK lång</v>
          </cell>
          <cell r="N214">
            <v>0</v>
          </cell>
          <cell r="O214">
            <v>2.7777777777777776E-2</v>
          </cell>
          <cell r="P214">
            <v>3.125E-2</v>
          </cell>
        </row>
        <row r="215">
          <cell r="M215" t="str">
            <v>OK Tor lång</v>
          </cell>
          <cell r="N215">
            <v>0</v>
          </cell>
          <cell r="O215">
            <v>2.7777777777777776E-2</v>
          </cell>
          <cell r="P215">
            <v>3.125E-2</v>
          </cell>
        </row>
        <row r="216">
          <cell r="M216" t="str">
            <v>Ärla IF lång</v>
          </cell>
          <cell r="N216">
            <v>0</v>
          </cell>
          <cell r="O216">
            <v>2.7777777777777776E-2</v>
          </cell>
          <cell r="P216">
            <v>3.125E-2</v>
          </cell>
        </row>
        <row r="217">
          <cell r="M217" t="str">
            <v>Ärla IF lång</v>
          </cell>
          <cell r="N217">
            <v>0</v>
          </cell>
          <cell r="O217">
            <v>2.7777777777777776E-2</v>
          </cell>
          <cell r="P217">
            <v>3.125E-2</v>
          </cell>
        </row>
        <row r="218">
          <cell r="M218" t="str">
            <v>Eskilstuna OL lång</v>
          </cell>
          <cell r="N218">
            <v>0</v>
          </cell>
          <cell r="O218">
            <v>2.7777777777777776E-2</v>
          </cell>
          <cell r="P218">
            <v>3.125E-2</v>
          </cell>
        </row>
        <row r="219">
          <cell r="M219" t="str">
            <v>Södertälje Nykvarn lång</v>
          </cell>
          <cell r="N219">
            <v>0</v>
          </cell>
          <cell r="O219">
            <v>2.7777777777777776E-2</v>
          </cell>
          <cell r="P219">
            <v>3.125E-2</v>
          </cell>
        </row>
        <row r="221">
          <cell r="N221" t="str">
            <v>H80 tid</v>
          </cell>
          <cell r="O221" t="str">
            <v>Rek min</v>
          </cell>
          <cell r="P221" t="str">
            <v>Rek max</v>
          </cell>
        </row>
        <row r="222">
          <cell r="M222" t="str">
            <v>Nyköpings OK lång</v>
          </cell>
          <cell r="N222">
            <v>3.6851851851851851E-2</v>
          </cell>
          <cell r="O222">
            <v>2.7777777777777776E-2</v>
          </cell>
          <cell r="P222">
            <v>3.125E-2</v>
          </cell>
        </row>
        <row r="223">
          <cell r="M223" t="str">
            <v>Södertälje Nykvarn lång</v>
          </cell>
          <cell r="N223">
            <v>3.5509259259259261E-2</v>
          </cell>
          <cell r="O223">
            <v>2.7777777777777776E-2</v>
          </cell>
          <cell r="P223">
            <v>3.125E-2</v>
          </cell>
        </row>
        <row r="224">
          <cell r="M224" t="str">
            <v>Kjula IF lång</v>
          </cell>
          <cell r="N224">
            <v>2.6875E-2</v>
          </cell>
          <cell r="O224">
            <v>2.7777777777777776E-2</v>
          </cell>
          <cell r="P224">
            <v>3.125E-2</v>
          </cell>
        </row>
        <row r="225">
          <cell r="M225" t="str">
            <v>OK Klemmingen lång</v>
          </cell>
          <cell r="N225">
            <v>2.5335648148148149E-2</v>
          </cell>
          <cell r="O225">
            <v>2.7777777777777776E-2</v>
          </cell>
          <cell r="P225">
            <v>3.125E-2</v>
          </cell>
        </row>
        <row r="226">
          <cell r="M226" t="str">
            <v>OK Tor lång</v>
          </cell>
          <cell r="N226">
            <v>2.5185185185185185E-2</v>
          </cell>
          <cell r="O226">
            <v>2.7777777777777776E-2</v>
          </cell>
          <cell r="P226">
            <v>3.125E-2</v>
          </cell>
        </row>
        <row r="227">
          <cell r="M227" t="str">
            <v>Eskilstuna OL lång</v>
          </cell>
          <cell r="N227">
            <v>2.5034722222222222E-2</v>
          </cell>
          <cell r="O227">
            <v>2.7777777777777776E-2</v>
          </cell>
          <cell r="P227">
            <v>3.125E-2</v>
          </cell>
        </row>
        <row r="228">
          <cell r="M228" t="str">
            <v>Ärla IF lång</v>
          </cell>
          <cell r="N228">
            <v>2.0995370370370373E-2</v>
          </cell>
          <cell r="O228">
            <v>2.7777777777777776E-2</v>
          </cell>
          <cell r="P228">
            <v>3.125E-2</v>
          </cell>
        </row>
        <row r="229">
          <cell r="M229" t="str">
            <v>Ärla IF lång</v>
          </cell>
          <cell r="N229">
            <v>1.9050925925925926E-2</v>
          </cell>
          <cell r="O229">
            <v>2.7777777777777776E-2</v>
          </cell>
          <cell r="P229">
            <v>3.125E-2</v>
          </cell>
        </row>
        <row r="231">
          <cell r="N231" t="str">
            <v>H85 längd</v>
          </cell>
          <cell r="O231" t="str">
            <v>Rek längd</v>
          </cell>
        </row>
        <row r="232">
          <cell r="M232" t="str">
            <v>OK Klemmingen lång</v>
          </cell>
          <cell r="N232">
            <v>2.62</v>
          </cell>
          <cell r="O232">
            <v>2.5</v>
          </cell>
        </row>
        <row r="233">
          <cell r="M233" t="str">
            <v>Ärla IF lång</v>
          </cell>
          <cell r="N233">
            <v>2.52</v>
          </cell>
          <cell r="O233">
            <v>2.5</v>
          </cell>
        </row>
        <row r="234">
          <cell r="M234" t="str">
            <v>Kjula IF lång</v>
          </cell>
          <cell r="N234">
            <v>2.5099999999999998</v>
          </cell>
          <cell r="O234">
            <v>2.5</v>
          </cell>
        </row>
        <row r="235">
          <cell r="M235" t="str">
            <v>Ärla IF lång</v>
          </cell>
          <cell r="N235">
            <v>2.21</v>
          </cell>
          <cell r="O235">
            <v>2.5</v>
          </cell>
        </row>
        <row r="236">
          <cell r="M236" t="str">
            <v>Nyköpings OK lång</v>
          </cell>
          <cell r="N236">
            <v>0</v>
          </cell>
          <cell r="O236">
            <v>2.5</v>
          </cell>
        </row>
        <row r="237">
          <cell r="M237" t="str">
            <v>OK Tor lång</v>
          </cell>
          <cell r="N237">
            <v>0</v>
          </cell>
          <cell r="O237">
            <v>2.5</v>
          </cell>
        </row>
        <row r="238">
          <cell r="M238" t="str">
            <v>Eskilstuna OL lång</v>
          </cell>
          <cell r="N238">
            <v>0</v>
          </cell>
          <cell r="O238">
            <v>2.5</v>
          </cell>
        </row>
        <row r="239">
          <cell r="M239" t="str">
            <v>Södertälje Nykvarn lång</v>
          </cell>
          <cell r="N239">
            <v>0</v>
          </cell>
          <cell r="O239">
            <v>2.5</v>
          </cell>
        </row>
        <row r="241">
          <cell r="N241" t="str">
            <v>H90 längd</v>
          </cell>
          <cell r="O241" t="str">
            <v>Rek längd</v>
          </cell>
        </row>
        <row r="242">
          <cell r="M242" t="str">
            <v>Ärla IF lång</v>
          </cell>
          <cell r="N242">
            <v>2.1</v>
          </cell>
          <cell r="O242">
            <v>2</v>
          </cell>
        </row>
        <row r="243">
          <cell r="M243" t="str">
            <v>Ärla IF lång</v>
          </cell>
          <cell r="N243">
            <v>1.99</v>
          </cell>
          <cell r="O243">
            <v>2</v>
          </cell>
        </row>
        <row r="244">
          <cell r="M244" t="str">
            <v>Nyköpings OK lång</v>
          </cell>
          <cell r="N244">
            <v>0</v>
          </cell>
          <cell r="O244">
            <v>2</v>
          </cell>
        </row>
        <row r="245">
          <cell r="M245" t="str">
            <v>Kjula IF lång</v>
          </cell>
          <cell r="N245">
            <v>0</v>
          </cell>
          <cell r="O245">
            <v>2</v>
          </cell>
        </row>
        <row r="246">
          <cell r="M246" t="str">
            <v>OK Klemmingen lång</v>
          </cell>
          <cell r="N246">
            <v>0</v>
          </cell>
          <cell r="O246">
            <v>2</v>
          </cell>
        </row>
        <row r="247">
          <cell r="M247" t="str">
            <v>OK Tor lång</v>
          </cell>
          <cell r="N247">
            <v>0</v>
          </cell>
          <cell r="O247">
            <v>2</v>
          </cell>
        </row>
        <row r="248">
          <cell r="M248" t="str">
            <v>Eskilstuna OL lång</v>
          </cell>
          <cell r="N248">
            <v>0</v>
          </cell>
          <cell r="O248">
            <v>2</v>
          </cell>
        </row>
        <row r="249">
          <cell r="M249" t="str">
            <v>Södertälje Nykvarn lång</v>
          </cell>
          <cell r="N249">
            <v>0</v>
          </cell>
          <cell r="O249">
            <v>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H35"/>
      <sheetName val="DH40"/>
      <sheetName val="DH45"/>
      <sheetName val="DH50"/>
      <sheetName val="DH55"/>
      <sheetName val="DH60"/>
      <sheetName val="DH65"/>
      <sheetName val="DH70"/>
      <sheetName val="DH75"/>
      <sheetName val="DH80"/>
      <sheetName val="DH85"/>
      <sheetName val="Bas"/>
      <sheetName val="Alternativ"/>
      <sheetName val="Sammmanställning"/>
      <sheetName val="Sverige"/>
      <sheetName val="Blekinge"/>
      <sheetName val="Bohuslän"/>
      <sheetName val="Dalarna"/>
      <sheetName val="Gotland"/>
      <sheetName val="Gästrikland"/>
      <sheetName val="Göteborg"/>
      <sheetName val="Halland"/>
      <sheetName val="Hälsingland"/>
      <sheetName val="Jämtland"/>
      <sheetName val="Medelpad"/>
      <sheetName val="Norrbotten"/>
      <sheetName val="Skåne"/>
      <sheetName val="Småland"/>
      <sheetName val="Stockholm"/>
      <sheetName val="Södermanland"/>
      <sheetName val="Uppland"/>
      <sheetName val="Värmland"/>
      <sheetName val="Västerbotten"/>
      <sheetName val="Västergötland"/>
      <sheetName val="Västmanland"/>
      <sheetName val="Ångermanland"/>
      <sheetName val="Örebro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2">
          <cell r="B22" t="str">
            <v>D35</v>
          </cell>
          <cell r="C22" t="str">
            <v>H35</v>
          </cell>
          <cell r="D22" t="str">
            <v>D40</v>
          </cell>
          <cell r="E22" t="str">
            <v>H40</v>
          </cell>
          <cell r="F22" t="str">
            <v>D45</v>
          </cell>
          <cell r="G22" t="str">
            <v>H45</v>
          </cell>
          <cell r="H22" t="str">
            <v>D50</v>
          </cell>
          <cell r="I22" t="str">
            <v>H50</v>
          </cell>
          <cell r="J22" t="str">
            <v>D55</v>
          </cell>
          <cell r="K22" t="str">
            <v>H55</v>
          </cell>
          <cell r="L22" t="str">
            <v>D60</v>
          </cell>
          <cell r="M22" t="str">
            <v>H60</v>
          </cell>
          <cell r="N22" t="str">
            <v>D65</v>
          </cell>
          <cell r="O22" t="str">
            <v>H65</v>
          </cell>
          <cell r="P22" t="str">
            <v>D70</v>
          </cell>
          <cell r="Q22" t="str">
            <v>H70</v>
          </cell>
          <cell r="R22" t="str">
            <v>D75</v>
          </cell>
          <cell r="S22" t="str">
            <v>H75</v>
          </cell>
          <cell r="T22" t="str">
            <v>D80</v>
          </cell>
          <cell r="U22" t="str">
            <v>H80</v>
          </cell>
        </row>
        <row r="23">
          <cell r="A23" t="str">
            <v>Avvikelse</v>
          </cell>
          <cell r="B23">
            <v>1.1329230769230769</v>
          </cell>
          <cell r="C23">
            <v>1.3705982905982905</v>
          </cell>
          <cell r="D23">
            <v>1.1903030303030306</v>
          </cell>
          <cell r="E23">
            <v>1.1916363636363638</v>
          </cell>
          <cell r="F23">
            <v>1.0676363636363637</v>
          </cell>
          <cell r="G23">
            <v>1.1008484848484847</v>
          </cell>
          <cell r="H23">
            <v>1.0587878787878791</v>
          </cell>
          <cell r="I23">
            <v>1.0311515151515152</v>
          </cell>
          <cell r="J23">
            <v>1.0464242424242425</v>
          </cell>
          <cell r="K23">
            <v>1.0883636363636366</v>
          </cell>
          <cell r="L23">
            <v>1.1815757575757577</v>
          </cell>
          <cell r="M23">
            <v>1.0094545454545454</v>
          </cell>
          <cell r="N23">
            <v>1.2967272727272727</v>
          </cell>
          <cell r="O23">
            <v>1.1837575757575758</v>
          </cell>
          <cell r="P23">
            <v>1.1054545454545457</v>
          </cell>
          <cell r="Q23">
            <v>1.0219393939393939</v>
          </cell>
          <cell r="R23">
            <v>1.180848484848485</v>
          </cell>
          <cell r="S23">
            <v>1.0390303030303032</v>
          </cell>
          <cell r="T23" t="e">
            <v>#DIV/0!</v>
          </cell>
          <cell r="U23">
            <v>1.0551515151515152</v>
          </cell>
        </row>
        <row r="25">
          <cell r="A25" t="str">
            <v>Rekommendation</v>
          </cell>
          <cell r="B25">
            <v>1.08</v>
          </cell>
          <cell r="C25">
            <v>1.08</v>
          </cell>
          <cell r="D25">
            <v>1.0900000000000001</v>
          </cell>
          <cell r="E25">
            <v>1.0900000000000001</v>
          </cell>
          <cell r="F25">
            <v>1.0900000000000001</v>
          </cell>
          <cell r="G25">
            <v>1.0900000000000001</v>
          </cell>
          <cell r="H25">
            <v>1.0900000000000001</v>
          </cell>
          <cell r="I25">
            <v>1.0900000000000001</v>
          </cell>
          <cell r="J25">
            <v>1.0900000000000001</v>
          </cell>
          <cell r="K25">
            <v>1.0900000000000001</v>
          </cell>
          <cell r="L25">
            <v>1.0900000000000001</v>
          </cell>
          <cell r="M25">
            <v>1.0900000000000001</v>
          </cell>
          <cell r="N25">
            <v>1.0900000000000001</v>
          </cell>
          <cell r="O25">
            <v>1.0900000000000001</v>
          </cell>
          <cell r="P25">
            <v>1.0900000000000001</v>
          </cell>
          <cell r="Q25">
            <v>1.0900000000000001</v>
          </cell>
          <cell r="R25">
            <v>1.0900000000000001</v>
          </cell>
          <cell r="S25">
            <v>1.0900000000000001</v>
          </cell>
          <cell r="T25">
            <v>1.0900000000000001</v>
          </cell>
          <cell r="U25">
            <v>1.0900000000000001</v>
          </cell>
        </row>
        <row r="26">
          <cell r="A26" t="str">
            <v>Rekommendation</v>
          </cell>
          <cell r="B26">
            <v>0.92</v>
          </cell>
          <cell r="C26">
            <v>0.92</v>
          </cell>
          <cell r="D26">
            <v>0.91</v>
          </cell>
          <cell r="E26">
            <v>0.91</v>
          </cell>
          <cell r="F26">
            <v>0.91</v>
          </cell>
          <cell r="G26">
            <v>0.91</v>
          </cell>
          <cell r="H26">
            <v>0.91</v>
          </cell>
          <cell r="I26">
            <v>0.91</v>
          </cell>
          <cell r="J26">
            <v>0.91</v>
          </cell>
          <cell r="K26">
            <v>0.91</v>
          </cell>
          <cell r="L26">
            <v>0.91</v>
          </cell>
          <cell r="M26">
            <v>0.91</v>
          </cell>
          <cell r="N26">
            <v>0.91</v>
          </cell>
          <cell r="O26">
            <v>0.91</v>
          </cell>
          <cell r="P26">
            <v>0.91</v>
          </cell>
          <cell r="Q26">
            <v>0.91</v>
          </cell>
          <cell r="R26">
            <v>0.91</v>
          </cell>
          <cell r="S26">
            <v>0.91</v>
          </cell>
          <cell r="T26">
            <v>0.91</v>
          </cell>
          <cell r="U26">
            <v>0.91</v>
          </cell>
        </row>
        <row r="29">
          <cell r="B29" t="str">
            <v>Kvinnor</v>
          </cell>
          <cell r="C29" t="str">
            <v>Män</v>
          </cell>
          <cell r="N29" t="str">
            <v>D35 tid</v>
          </cell>
          <cell r="O29" t="str">
            <v>Rek min</v>
          </cell>
          <cell r="P29" t="str">
            <v>Rek max</v>
          </cell>
        </row>
        <row r="30">
          <cell r="A30" t="str">
            <v>DH35</v>
          </cell>
          <cell r="B30">
            <v>0.82659017211274632</v>
          </cell>
          <cell r="C30">
            <v>1</v>
          </cell>
          <cell r="M30" t="str">
            <v>SNO medel</v>
          </cell>
          <cell r="N30">
            <v>3.2812500000000001E-2</v>
          </cell>
          <cell r="O30">
            <v>2.0833333333333332E-2</v>
          </cell>
          <cell r="P30">
            <v>2.4305555555555556E-2</v>
          </cell>
        </row>
        <row r="31">
          <cell r="A31" t="str">
            <v>DH40</v>
          </cell>
          <cell r="B31">
            <v>0.99888109042823736</v>
          </cell>
          <cell r="C31">
            <v>1</v>
          </cell>
          <cell r="M31" t="str">
            <v>OK Tor medel</v>
          </cell>
          <cell r="N31">
            <v>2.9398148148148149E-2</v>
          </cell>
          <cell r="O31">
            <v>2.0833333333333332E-2</v>
          </cell>
          <cell r="P31">
            <v>2.4305555555555556E-2</v>
          </cell>
        </row>
        <row r="32">
          <cell r="A32" t="str">
            <v>DH45</v>
          </cell>
          <cell r="B32">
            <v>0.96983043382514866</v>
          </cell>
          <cell r="C32">
            <v>1</v>
          </cell>
          <cell r="M32" t="str">
            <v>Trosabygdens OK medel</v>
          </cell>
          <cell r="N32">
            <v>2.9398148148148149E-2</v>
          </cell>
          <cell r="O32">
            <v>2.0833333333333332E-2</v>
          </cell>
          <cell r="P32">
            <v>2.4305555555555556E-2</v>
          </cell>
        </row>
        <row r="33">
          <cell r="A33" t="str">
            <v>DH50</v>
          </cell>
          <cell r="B33">
            <v>1.0268014576231339</v>
          </cell>
          <cell r="C33">
            <v>1</v>
          </cell>
          <cell r="M33" t="str">
            <v>Ärla IF medel</v>
          </cell>
          <cell r="N33">
            <v>2.1099537037037038E-2</v>
          </cell>
          <cell r="O33">
            <v>2.0833333333333332E-2</v>
          </cell>
          <cell r="P33">
            <v>2.4305555555555556E-2</v>
          </cell>
        </row>
        <row r="34">
          <cell r="A34" t="str">
            <v>DH55</v>
          </cell>
          <cell r="B34">
            <v>0.96146564205368057</v>
          </cell>
          <cell r="C34">
            <v>1</v>
          </cell>
          <cell r="M34" t="str">
            <v>Strängnäs Malmby medel</v>
          </cell>
          <cell r="N34">
            <v>1.9247685185185184E-2</v>
          </cell>
          <cell r="O34">
            <v>2.0833333333333332E-2</v>
          </cell>
          <cell r="P34">
            <v>2.4305555555555556E-2</v>
          </cell>
        </row>
        <row r="35">
          <cell r="A35" t="str">
            <v>DH60</v>
          </cell>
          <cell r="B35">
            <v>1.170509125840538</v>
          </cell>
          <cell r="C35">
            <v>1</v>
          </cell>
        </row>
        <row r="36">
          <cell r="A36" t="str">
            <v>DH65</v>
          </cell>
          <cell r="B36">
            <v>1.0954331353676019</v>
          </cell>
          <cell r="C36">
            <v>1</v>
          </cell>
          <cell r="N36" t="str">
            <v>H35 tid</v>
          </cell>
          <cell r="O36" t="str">
            <v>Rek min</v>
          </cell>
          <cell r="P36" t="str">
            <v>Rek max</v>
          </cell>
        </row>
        <row r="37">
          <cell r="A37" t="str">
            <v>DH70</v>
          </cell>
          <cell r="B37">
            <v>1.0817222156327839</v>
          </cell>
          <cell r="C37">
            <v>1</v>
          </cell>
          <cell r="M37" t="str">
            <v>SNO medel</v>
          </cell>
          <cell r="N37">
            <v>4.5370370370370366E-2</v>
          </cell>
          <cell r="O37">
            <v>2.0833333333333332E-2</v>
          </cell>
          <cell r="P37">
            <v>2.4305555555555556E-2</v>
          </cell>
        </row>
        <row r="38">
          <cell r="A38" t="str">
            <v>DH75</v>
          </cell>
          <cell r="B38">
            <v>1.1364909006066259</v>
          </cell>
          <cell r="C38">
            <v>1</v>
          </cell>
          <cell r="M38" t="str">
            <v>OK Tor medel</v>
          </cell>
          <cell r="N38">
            <v>2.6192129629629631E-2</v>
          </cell>
          <cell r="O38">
            <v>2.0833333333333332E-2</v>
          </cell>
          <cell r="P38">
            <v>2.4305555555555556E-2</v>
          </cell>
        </row>
        <row r="39">
          <cell r="A39" t="str">
            <v>DH80</v>
          </cell>
          <cell r="B39" t="e">
            <v>#DIV/0!</v>
          </cell>
          <cell r="C39">
            <v>1</v>
          </cell>
          <cell r="M39" t="str">
            <v>Ärla IF medel</v>
          </cell>
          <cell r="N39">
            <v>2.1238425925925924E-2</v>
          </cell>
          <cell r="O39">
            <v>2.0833333333333332E-2</v>
          </cell>
          <cell r="P39">
            <v>2.4305555555555556E-2</v>
          </cell>
        </row>
        <row r="40">
          <cell r="A40" t="str">
            <v>DH85</v>
          </cell>
          <cell r="B40" t="e">
            <v>#DIV/0!</v>
          </cell>
          <cell r="C40">
            <v>1</v>
          </cell>
          <cell r="M40" t="str">
            <v>Trosabygdens OK medel</v>
          </cell>
          <cell r="N40">
            <v>0</v>
          </cell>
          <cell r="O40">
            <v>2.0833333333333332E-2</v>
          </cell>
          <cell r="P40">
            <v>2.4305555555555556E-2</v>
          </cell>
        </row>
        <row r="41">
          <cell r="M41" t="str">
            <v>Strängnäs Malmby medel</v>
          </cell>
          <cell r="N41">
            <v>0</v>
          </cell>
          <cell r="O41">
            <v>2.0833333333333332E-2</v>
          </cell>
          <cell r="P41">
            <v>2.4305555555555556E-2</v>
          </cell>
        </row>
        <row r="43">
          <cell r="N43" t="str">
            <v>D40 tid</v>
          </cell>
          <cell r="O43" t="str">
            <v>Rek min</v>
          </cell>
          <cell r="P43" t="str">
            <v>Rek max</v>
          </cell>
        </row>
        <row r="44">
          <cell r="B44" t="str">
            <v>Kvinnor</v>
          </cell>
          <cell r="C44" t="str">
            <v>Män</v>
          </cell>
          <cell r="M44" t="str">
            <v>SNO medel</v>
          </cell>
          <cell r="N44">
            <v>2.8287037037037038E-2</v>
          </cell>
          <cell r="O44">
            <v>1.7361111111111112E-2</v>
          </cell>
          <cell r="P44">
            <v>2.0833333333333332E-2</v>
          </cell>
        </row>
        <row r="45">
          <cell r="A45" t="str">
            <v>DH35</v>
          </cell>
          <cell r="B45">
            <v>0.76254050550874908</v>
          </cell>
          <cell r="C45">
            <v>1</v>
          </cell>
          <cell r="M45" t="str">
            <v>Trosabygdens OK medel</v>
          </cell>
          <cell r="N45">
            <v>2.521990740740741E-2</v>
          </cell>
          <cell r="O45">
            <v>1.7361111111111112E-2</v>
          </cell>
          <cell r="P45">
            <v>2.0833333333333332E-2</v>
          </cell>
        </row>
        <row r="46">
          <cell r="A46" t="str">
            <v>DH40</v>
          </cell>
          <cell r="B46">
            <v>0.80505415162454863</v>
          </cell>
          <cell r="C46">
            <v>1</v>
          </cell>
          <cell r="M46" t="str">
            <v>Strängnäs Malmby medel</v>
          </cell>
          <cell r="N46">
            <v>2.0648148148148148E-2</v>
          </cell>
          <cell r="O46">
            <v>1.7361111111111112E-2</v>
          </cell>
          <cell r="P46">
            <v>2.0833333333333332E-2</v>
          </cell>
        </row>
        <row r="47">
          <cell r="A47" t="str">
            <v>DH45</v>
          </cell>
          <cell r="B47">
            <v>0.7982536764705882</v>
          </cell>
          <cell r="C47">
            <v>1</v>
          </cell>
          <cell r="M47" t="str">
            <v>OK Tor medel</v>
          </cell>
          <cell r="N47">
            <v>2.0358796296296295E-2</v>
          </cell>
          <cell r="O47">
            <v>1.7361111111111112E-2</v>
          </cell>
          <cell r="P47">
            <v>2.0833333333333332E-2</v>
          </cell>
        </row>
        <row r="48">
          <cell r="A48" t="str">
            <v>DH50</v>
          </cell>
          <cell r="B48">
            <v>0.80828756864702966</v>
          </cell>
          <cell r="C48">
            <v>1</v>
          </cell>
          <cell r="M48" t="str">
            <v>Ärla IF medel</v>
          </cell>
          <cell r="N48">
            <v>1.9143518518518518E-2</v>
          </cell>
          <cell r="O48">
            <v>1.7361111111111112E-2</v>
          </cell>
          <cell r="P48">
            <v>2.0833333333333332E-2</v>
          </cell>
        </row>
        <row r="49">
          <cell r="A49" t="str">
            <v>DH55</v>
          </cell>
          <cell r="B49">
            <v>0.79969650986342944</v>
          </cell>
          <cell r="C49">
            <v>1</v>
          </cell>
        </row>
        <row r="50">
          <cell r="A50" t="str">
            <v>DH60</v>
          </cell>
          <cell r="B50">
            <v>0.80702702702702689</v>
          </cell>
          <cell r="C50">
            <v>1</v>
          </cell>
          <cell r="N50" t="str">
            <v>H40 tid</v>
          </cell>
          <cell r="O50" t="str">
            <v>Rek min</v>
          </cell>
          <cell r="P50" t="str">
            <v>Rek max</v>
          </cell>
        </row>
        <row r="51">
          <cell r="A51" t="str">
            <v>DH65</v>
          </cell>
          <cell r="B51">
            <v>0.83553766532489926</v>
          </cell>
          <cell r="C51">
            <v>1</v>
          </cell>
          <cell r="M51" t="str">
            <v>SNO medel</v>
          </cell>
          <cell r="N51">
            <v>2.8182870370370372E-2</v>
          </cell>
          <cell r="O51">
            <v>1.7361111111111112E-2</v>
          </cell>
          <cell r="P51">
            <v>2.0833333333333332E-2</v>
          </cell>
        </row>
        <row r="52">
          <cell r="A52" t="str">
            <v>DH70</v>
          </cell>
          <cell r="B52">
            <v>0.76282051282051277</v>
          </cell>
          <cell r="C52">
            <v>1</v>
          </cell>
          <cell r="M52" t="str">
            <v>Strängnäs Malmby medel</v>
          </cell>
          <cell r="N52">
            <v>2.7615740740740743E-2</v>
          </cell>
          <cell r="O52">
            <v>1.7361111111111112E-2</v>
          </cell>
          <cell r="P52">
            <v>2.0833333333333332E-2</v>
          </cell>
        </row>
        <row r="53">
          <cell r="A53" t="str">
            <v>DH75</v>
          </cell>
          <cell r="B53">
            <v>0.77412731006160174</v>
          </cell>
          <cell r="C53">
            <v>1</v>
          </cell>
          <cell r="M53" t="str">
            <v>Trosabygdens OK medel</v>
          </cell>
          <cell r="N53">
            <v>2.0578703703703703E-2</v>
          </cell>
          <cell r="O53">
            <v>1.7361111111111112E-2</v>
          </cell>
          <cell r="P53">
            <v>2.0833333333333332E-2</v>
          </cell>
        </row>
        <row r="54">
          <cell r="A54" t="str">
            <v>DH80</v>
          </cell>
          <cell r="B54" t="e">
            <v>#DIV/0!</v>
          </cell>
          <cell r="C54">
            <v>1</v>
          </cell>
          <cell r="M54" t="str">
            <v>OK Tor medel</v>
          </cell>
          <cell r="N54">
            <v>1.9606481481481482E-2</v>
          </cell>
          <cell r="O54">
            <v>1.7361111111111112E-2</v>
          </cell>
          <cell r="P54">
            <v>2.0833333333333332E-2</v>
          </cell>
        </row>
        <row r="55">
          <cell r="A55" t="str">
            <v>DH85</v>
          </cell>
          <cell r="B55" t="e">
            <v>#DIV/0!</v>
          </cell>
          <cell r="C55">
            <v>1</v>
          </cell>
          <cell r="M55" t="str">
            <v>Ärla IF medel</v>
          </cell>
          <cell r="N55">
            <v>1.7800925925925925E-2</v>
          </cell>
          <cell r="O55">
            <v>1.7361111111111112E-2</v>
          </cell>
          <cell r="P55">
            <v>2.0833333333333332E-2</v>
          </cell>
        </row>
        <row r="57">
          <cell r="N57" t="str">
            <v>D45 tid</v>
          </cell>
          <cell r="O57" t="str">
            <v>Rek min</v>
          </cell>
          <cell r="P57" t="str">
            <v>Rek max</v>
          </cell>
        </row>
        <row r="58">
          <cell r="M58" t="str">
            <v>SNO medel</v>
          </cell>
          <cell r="N58">
            <v>2.6736111111111113E-2</v>
          </cell>
          <cell r="O58">
            <v>1.7361111111111112E-2</v>
          </cell>
          <cell r="P58">
            <v>2.0833333333333332E-2</v>
          </cell>
        </row>
        <row r="59">
          <cell r="M59" t="str">
            <v>Trosabygdens OK medel</v>
          </cell>
          <cell r="N59">
            <v>2.0405092592592593E-2</v>
          </cell>
          <cell r="O59">
            <v>1.7361111111111112E-2</v>
          </cell>
          <cell r="P59">
            <v>2.0833333333333332E-2</v>
          </cell>
        </row>
        <row r="60">
          <cell r="B60" t="str">
            <v>Kvinnor</v>
          </cell>
          <cell r="C60" t="str">
            <v>Män</v>
          </cell>
          <cell r="M60" t="str">
            <v>OK Tor medel</v>
          </cell>
          <cell r="N60">
            <v>1.9375E-2</v>
          </cell>
          <cell r="O60">
            <v>1.7361111111111112E-2</v>
          </cell>
          <cell r="P60">
            <v>2.0833333333333332E-2</v>
          </cell>
        </row>
        <row r="61">
          <cell r="A61" t="str">
            <v>DH35</v>
          </cell>
          <cell r="B61">
            <v>1.1074997205905348</v>
          </cell>
          <cell r="C61">
            <v>1</v>
          </cell>
          <cell r="M61" t="str">
            <v>Ärla IF medel</v>
          </cell>
          <cell r="N61">
            <v>1.8136574074074072E-2</v>
          </cell>
          <cell r="O61">
            <v>1.7361111111111112E-2</v>
          </cell>
          <cell r="P61">
            <v>2.0833333333333332E-2</v>
          </cell>
        </row>
        <row r="62">
          <cell r="A62" t="str">
            <v>DH40</v>
          </cell>
          <cell r="B62">
            <v>1.2476160561082481</v>
          </cell>
          <cell r="C62">
            <v>1</v>
          </cell>
          <cell r="M62" t="str">
            <v>Strängnäs Malmby medel</v>
          </cell>
          <cell r="N62">
            <v>1.7291666666666667E-2</v>
          </cell>
          <cell r="O62">
            <v>1.7361111111111112E-2</v>
          </cell>
          <cell r="P62">
            <v>2.0833333333333332E-2</v>
          </cell>
        </row>
        <row r="63">
          <cell r="A63" t="str">
            <v>DH45</v>
          </cell>
          <cell r="B63">
            <v>1.2147176199888901</v>
          </cell>
          <cell r="C63">
            <v>1</v>
          </cell>
        </row>
        <row r="64">
          <cell r="A64" t="str">
            <v>DH50</v>
          </cell>
          <cell r="B64">
            <v>1.2778121999501388</v>
          </cell>
          <cell r="C64">
            <v>1</v>
          </cell>
          <cell r="N64" t="str">
            <v>H45 tid</v>
          </cell>
          <cell r="O64" t="str">
            <v>Rek min</v>
          </cell>
          <cell r="P64" t="str">
            <v>Rek max</v>
          </cell>
        </row>
        <row r="65">
          <cell r="A65" t="str">
            <v>DH55</v>
          </cell>
          <cell r="B65">
            <v>1.2014416699211121</v>
          </cell>
          <cell r="C65">
            <v>1</v>
          </cell>
          <cell r="M65" t="str">
            <v>SNO medel</v>
          </cell>
          <cell r="N65">
            <v>2.5289351851851851E-2</v>
          </cell>
          <cell r="O65">
            <v>1.7361111111111112E-2</v>
          </cell>
          <cell r="P65">
            <v>2.0833333333333332E-2</v>
          </cell>
        </row>
        <row r="66">
          <cell r="A66" t="str">
            <v>DH60</v>
          </cell>
          <cell r="B66">
            <v>1.4331676848876644</v>
          </cell>
          <cell r="C66">
            <v>1</v>
          </cell>
          <cell r="M66" t="str">
            <v>Trosabygdens OK medel</v>
          </cell>
          <cell r="N66">
            <v>2.3854166666666666E-2</v>
          </cell>
          <cell r="O66">
            <v>1.7361111111111112E-2</v>
          </cell>
          <cell r="P66">
            <v>2.0833333333333332E-2</v>
          </cell>
        </row>
        <row r="67">
          <cell r="A67" t="str">
            <v>DH65</v>
          </cell>
          <cell r="B67">
            <v>1.3255776021649099</v>
          </cell>
          <cell r="C67">
            <v>1</v>
          </cell>
          <cell r="M67" t="str">
            <v>Strängnäs Malmby medel</v>
          </cell>
          <cell r="N67">
            <v>2.2916666666666669E-2</v>
          </cell>
          <cell r="O67">
            <v>1.7361111111111112E-2</v>
          </cell>
          <cell r="P67">
            <v>2.0833333333333332E-2</v>
          </cell>
        </row>
        <row r="68">
          <cell r="A68" t="str">
            <v>DH70</v>
          </cell>
          <cell r="B68">
            <v>1.408207738208777</v>
          </cell>
          <cell r="C68">
            <v>1</v>
          </cell>
          <cell r="M68" t="str">
            <v>Ärla IF medel</v>
          </cell>
          <cell r="N68">
            <v>1.6944444444444443E-2</v>
          </cell>
          <cell r="O68">
            <v>1.7361111111111112E-2</v>
          </cell>
          <cell r="P68">
            <v>2.0833333333333332E-2</v>
          </cell>
        </row>
        <row r="69">
          <cell r="A69" t="str">
            <v>DH75</v>
          </cell>
          <cell r="B69">
            <v>1.4627547885604992</v>
          </cell>
          <cell r="C69">
            <v>1</v>
          </cell>
          <cell r="M69" t="str">
            <v>OK Tor medel</v>
          </cell>
          <cell r="N69">
            <v>1.6111111111111111E-2</v>
          </cell>
          <cell r="O69">
            <v>1.7361111111111112E-2</v>
          </cell>
          <cell r="P69">
            <v>2.0833333333333332E-2</v>
          </cell>
        </row>
        <row r="70">
          <cell r="A70" t="str">
            <v>DH80</v>
          </cell>
          <cell r="B70" t="e">
            <v>#DIV/0!</v>
          </cell>
          <cell r="C70">
            <v>1</v>
          </cell>
        </row>
        <row r="71">
          <cell r="A71" t="str">
            <v>DH85</v>
          </cell>
          <cell r="B71">
            <v>0</v>
          </cell>
          <cell r="C71">
            <v>1</v>
          </cell>
          <cell r="N71" t="str">
            <v>D50 tid</v>
          </cell>
          <cell r="O71" t="str">
            <v>Rek min</v>
          </cell>
          <cell r="P71" t="str">
            <v>Rek max</v>
          </cell>
        </row>
        <row r="72">
          <cell r="M72" t="str">
            <v>SNO medel</v>
          </cell>
          <cell r="N72">
            <v>2.4675925925925924E-2</v>
          </cell>
          <cell r="O72">
            <v>1.7361111111111112E-2</v>
          </cell>
          <cell r="P72">
            <v>2.0833333333333332E-2</v>
          </cell>
        </row>
        <row r="73">
          <cell r="M73" t="str">
            <v>Trosabygdens OK medel</v>
          </cell>
          <cell r="N73">
            <v>2.0057870370370368E-2</v>
          </cell>
          <cell r="O73">
            <v>1.7361111111111112E-2</v>
          </cell>
          <cell r="P73">
            <v>2.0833333333333332E-2</v>
          </cell>
        </row>
        <row r="74">
          <cell r="M74" t="str">
            <v>Strängnäs Malmby medel</v>
          </cell>
          <cell r="N74">
            <v>1.9976851851851853E-2</v>
          </cell>
          <cell r="O74">
            <v>1.7361111111111112E-2</v>
          </cell>
          <cell r="P74">
            <v>2.0833333333333332E-2</v>
          </cell>
        </row>
        <row r="75">
          <cell r="M75" t="str">
            <v>Ärla IF medel</v>
          </cell>
          <cell r="N75">
            <v>1.8506944444444444E-2</v>
          </cell>
          <cell r="O75">
            <v>1.7361111111111112E-2</v>
          </cell>
          <cell r="P75">
            <v>2.0833333333333332E-2</v>
          </cell>
        </row>
        <row r="76">
          <cell r="B76" t="str">
            <v>Kvinnor</v>
          </cell>
          <cell r="C76" t="str">
            <v>Män</v>
          </cell>
          <cell r="M76" t="str">
            <v>OK Tor medel</v>
          </cell>
          <cell r="N76">
            <v>1.7881944444444443E-2</v>
          </cell>
          <cell r="O76">
            <v>1.7361111111111112E-2</v>
          </cell>
          <cell r="P76">
            <v>2.0833333333333332E-2</v>
          </cell>
        </row>
        <row r="77">
          <cell r="A77" t="str">
            <v>DH35</v>
          </cell>
          <cell r="B77">
            <v>6.4991501753865529E-3</v>
          </cell>
          <cell r="C77">
            <v>5.8683086366117659E-3</v>
          </cell>
        </row>
        <row r="78">
          <cell r="A78" t="str">
            <v>DH40</v>
          </cell>
          <cell r="B78">
            <v>6.3685793723047999E-3</v>
          </cell>
          <cell r="C78">
            <v>5.1045987594698257E-3</v>
          </cell>
          <cell r="N78" t="str">
            <v>H50 tid</v>
          </cell>
          <cell r="O78" t="str">
            <v>Rek min</v>
          </cell>
          <cell r="P78" t="str">
            <v>Rek max</v>
          </cell>
        </row>
        <row r="79">
          <cell r="A79" t="str">
            <v>DH45</v>
          </cell>
          <cell r="B79">
            <v>5.8380312717286704E-3</v>
          </cell>
          <cell r="C79">
            <v>4.8060809982998897E-3</v>
          </cell>
          <cell r="M79" t="str">
            <v>SNO medel</v>
          </cell>
          <cell r="N79">
            <v>2.6168981481481477E-2</v>
          </cell>
          <cell r="O79">
            <v>1.7361111111111112E-2</v>
          </cell>
          <cell r="P79">
            <v>2.0833333333333332E-2</v>
          </cell>
        </row>
        <row r="80">
          <cell r="A80" t="str">
            <v>DH50</v>
          </cell>
          <cell r="B80">
            <v>6.2381979019829076E-3</v>
          </cell>
          <cell r="C80">
            <v>4.8819364083597938E-3</v>
          </cell>
          <cell r="M80" t="str">
            <v>Trosabygdens OK medel</v>
          </cell>
          <cell r="N80">
            <v>2.1087962962962961E-2</v>
          </cell>
          <cell r="O80">
            <v>1.7361111111111112E-2</v>
          </cell>
          <cell r="P80">
            <v>2.0833333333333332E-2</v>
          </cell>
        </row>
        <row r="81">
          <cell r="A81" t="str">
            <v>DH55</v>
          </cell>
          <cell r="B81">
            <v>6.2635660231288633E-3</v>
          </cell>
          <cell r="C81">
            <v>5.213375047612703E-3</v>
          </cell>
          <cell r="M81" t="str">
            <v>Ärla IF medel</v>
          </cell>
          <cell r="N81">
            <v>1.834490740740741E-2</v>
          </cell>
          <cell r="O81">
            <v>1.7361111111111112E-2</v>
          </cell>
          <cell r="P81">
            <v>2.0833333333333332E-2</v>
          </cell>
        </row>
        <row r="82">
          <cell r="A82" t="str">
            <v>DH60</v>
          </cell>
          <cell r="B82">
            <v>7.5405916239390689E-3</v>
          </cell>
          <cell r="C82">
            <v>5.261485940167651E-3</v>
          </cell>
          <cell r="M82" t="str">
            <v>Strängnäs Malmby medel</v>
          </cell>
          <cell r="N82">
            <v>1.6967592592592593E-2</v>
          </cell>
          <cell r="O82">
            <v>1.7361111111111112E-2</v>
          </cell>
          <cell r="P82">
            <v>2.0833333333333332E-2</v>
          </cell>
        </row>
        <row r="83">
          <cell r="A83" t="str">
            <v>DH65</v>
          </cell>
          <cell r="B83">
            <v>8.5585124563720104E-3</v>
          </cell>
          <cell r="C83">
            <v>6.4564401528770547E-3</v>
          </cell>
          <cell r="M83" t="str">
            <v>OK Tor medel</v>
          </cell>
          <cell r="N83">
            <v>1.5891203703703703E-2</v>
          </cell>
          <cell r="O83">
            <v>1.7361111111111112E-2</v>
          </cell>
          <cell r="P83">
            <v>2.0833333333333332E-2</v>
          </cell>
        </row>
        <row r="84">
          <cell r="A84" t="str">
            <v>DH70</v>
          </cell>
          <cell r="B84">
            <v>8.8170080927777415E-3</v>
          </cell>
          <cell r="C84">
            <v>6.2611558320172763E-3</v>
          </cell>
        </row>
        <row r="85">
          <cell r="A85" t="str">
            <v>DH75</v>
          </cell>
          <cell r="B85">
            <v>9.8876518335481618E-3</v>
          </cell>
          <cell r="C85">
            <v>6.759609957099252E-3</v>
          </cell>
          <cell r="N85" t="str">
            <v>D55 tid</v>
          </cell>
          <cell r="O85" t="str">
            <v>Rek min</v>
          </cell>
          <cell r="P85" t="str">
            <v>Rek max</v>
          </cell>
        </row>
        <row r="86">
          <cell r="A86" t="str">
            <v>DH80</v>
          </cell>
          <cell r="B86" t="e">
            <v>#DIV/0!</v>
          </cell>
          <cell r="C86">
            <v>8.5368753108418152E-3</v>
          </cell>
          <cell r="M86" t="str">
            <v>SNO medel</v>
          </cell>
          <cell r="N86">
            <v>2.8935185185185185E-2</v>
          </cell>
          <cell r="O86">
            <v>1.7361111111111112E-2</v>
          </cell>
          <cell r="P86">
            <v>2.0833333333333332E-2</v>
          </cell>
        </row>
        <row r="87">
          <cell r="A87" t="str">
            <v>DH85</v>
          </cell>
          <cell r="B87">
            <v>0</v>
          </cell>
          <cell r="C87">
            <v>1.1190844463234203E-2</v>
          </cell>
          <cell r="M87" t="str">
            <v>Strängnäs Malmby medel</v>
          </cell>
          <cell r="N87">
            <v>1.8888888888888889E-2</v>
          </cell>
          <cell r="O87">
            <v>1.7361111111111112E-2</v>
          </cell>
          <cell r="P87">
            <v>2.0833333333333332E-2</v>
          </cell>
        </row>
        <row r="88">
          <cell r="M88" t="str">
            <v>Trosabygdens OK medel</v>
          </cell>
          <cell r="N88">
            <v>1.8842592592592591E-2</v>
          </cell>
          <cell r="O88">
            <v>1.7361111111111112E-2</v>
          </cell>
          <cell r="P88">
            <v>2.0833333333333332E-2</v>
          </cell>
        </row>
        <row r="89">
          <cell r="M89" t="str">
            <v>Ärla IF medel</v>
          </cell>
          <cell r="N89">
            <v>1.7071759259259259E-2</v>
          </cell>
          <cell r="O89">
            <v>1.7361111111111112E-2</v>
          </cell>
          <cell r="P89">
            <v>2.0833333333333332E-2</v>
          </cell>
        </row>
        <row r="90">
          <cell r="M90" t="str">
            <v>OK Tor medel</v>
          </cell>
          <cell r="N90">
            <v>1.6180555555555556E-2</v>
          </cell>
          <cell r="O90">
            <v>1.7361111111111112E-2</v>
          </cell>
          <cell r="P90">
            <v>2.0833333333333332E-2</v>
          </cell>
        </row>
        <row r="92">
          <cell r="N92" t="str">
            <v>H55 tid</v>
          </cell>
          <cell r="O92" t="str">
            <v>Rek min</v>
          </cell>
          <cell r="P92" t="str">
            <v>Rek max</v>
          </cell>
        </row>
        <row r="93">
          <cell r="M93" t="str">
            <v>SNO medel</v>
          </cell>
          <cell r="N93">
            <v>2.809027777777778E-2</v>
          </cell>
          <cell r="O93">
            <v>1.7361111111111112E-2</v>
          </cell>
          <cell r="P93">
            <v>2.0833333333333332E-2</v>
          </cell>
        </row>
        <row r="94">
          <cell r="M94" t="str">
            <v>Trosabygdens OK medel</v>
          </cell>
          <cell r="N94">
            <v>2.0694444444444446E-2</v>
          </cell>
          <cell r="O94">
            <v>1.7361111111111112E-2</v>
          </cell>
          <cell r="P94">
            <v>2.0833333333333332E-2</v>
          </cell>
        </row>
        <row r="95">
          <cell r="M95" t="str">
            <v>Strängnäs Malmby medel</v>
          </cell>
          <cell r="N95">
            <v>2.0092592592592592E-2</v>
          </cell>
          <cell r="O95">
            <v>1.7361111111111112E-2</v>
          </cell>
          <cell r="P95">
            <v>2.0833333333333332E-2</v>
          </cell>
        </row>
        <row r="96">
          <cell r="M96" t="str">
            <v>Ärla IF medel</v>
          </cell>
          <cell r="N96">
            <v>1.9166666666666669E-2</v>
          </cell>
          <cell r="O96">
            <v>1.7361111111111112E-2</v>
          </cell>
          <cell r="P96">
            <v>2.0833333333333332E-2</v>
          </cell>
        </row>
        <row r="97">
          <cell r="M97" t="str">
            <v>OK Tor medel</v>
          </cell>
          <cell r="N97">
            <v>1.5879629629629629E-2</v>
          </cell>
          <cell r="O97">
            <v>1.7361111111111112E-2</v>
          </cell>
          <cell r="P97">
            <v>2.0833333333333332E-2</v>
          </cell>
        </row>
        <row r="99">
          <cell r="N99" t="str">
            <v>D60 tid</v>
          </cell>
          <cell r="O99" t="str">
            <v>Rek min</v>
          </cell>
          <cell r="P99" t="str">
            <v>Rek max</v>
          </cell>
        </row>
        <row r="100">
          <cell r="M100" t="str">
            <v>SNO medel</v>
          </cell>
          <cell r="N100">
            <v>2.6493055555555558E-2</v>
          </cell>
          <cell r="O100">
            <v>1.7361111111111112E-2</v>
          </cell>
          <cell r="P100">
            <v>2.0833333333333332E-2</v>
          </cell>
        </row>
        <row r="101">
          <cell r="M101" t="str">
            <v>Ärla IF medel</v>
          </cell>
          <cell r="N101">
            <v>2.5509259259259259E-2</v>
          </cell>
          <cell r="O101">
            <v>1.7361111111111112E-2</v>
          </cell>
          <cell r="P101">
            <v>2.0833333333333332E-2</v>
          </cell>
        </row>
        <row r="102">
          <cell r="M102" t="str">
            <v>Trosabygdens OK medel</v>
          </cell>
          <cell r="N102">
            <v>2.0983796296296296E-2</v>
          </cell>
          <cell r="O102">
            <v>1.7361111111111112E-2</v>
          </cell>
          <cell r="P102">
            <v>2.0833333333333332E-2</v>
          </cell>
        </row>
        <row r="103">
          <cell r="M103" t="str">
            <v>OK Tor medel</v>
          </cell>
          <cell r="N103">
            <v>2.0081018518518519E-2</v>
          </cell>
          <cell r="O103">
            <v>1.7361111111111112E-2</v>
          </cell>
          <cell r="P103">
            <v>2.0833333333333332E-2</v>
          </cell>
        </row>
        <row r="104">
          <cell r="M104" t="str">
            <v>Strängnäs Malmby medel</v>
          </cell>
          <cell r="N104">
            <v>1.9756944444444445E-2</v>
          </cell>
          <cell r="O104">
            <v>1.7361111111111112E-2</v>
          </cell>
          <cell r="P104">
            <v>2.0833333333333332E-2</v>
          </cell>
        </row>
        <row r="106">
          <cell r="N106" t="str">
            <v>H60 tid</v>
          </cell>
          <cell r="O106" t="str">
            <v>Rek min</v>
          </cell>
          <cell r="P106" t="str">
            <v>Rek max</v>
          </cell>
        </row>
        <row r="107">
          <cell r="M107" t="str">
            <v>Trosabygdens OK medel</v>
          </cell>
          <cell r="N107">
            <v>2.5497685185185189E-2</v>
          </cell>
          <cell r="O107">
            <v>1.7361111111111112E-2</v>
          </cell>
          <cell r="P107">
            <v>2.0833333333333332E-2</v>
          </cell>
        </row>
        <row r="108">
          <cell r="M108" t="str">
            <v>SNO medel</v>
          </cell>
          <cell r="N108">
            <v>1.8715277777777779E-2</v>
          </cell>
          <cell r="O108">
            <v>1.7361111111111112E-2</v>
          </cell>
          <cell r="P108">
            <v>2.0833333333333332E-2</v>
          </cell>
        </row>
        <row r="109">
          <cell r="M109" t="str">
            <v>Ärla IF medel</v>
          </cell>
          <cell r="N109">
            <v>1.8680555555555554E-2</v>
          </cell>
          <cell r="O109">
            <v>1.7361111111111112E-2</v>
          </cell>
          <cell r="P109">
            <v>2.0833333333333332E-2</v>
          </cell>
        </row>
        <row r="110">
          <cell r="M110" t="str">
            <v>Strängnäs Malmby medel</v>
          </cell>
          <cell r="N110">
            <v>1.7615740740740741E-2</v>
          </cell>
          <cell r="O110">
            <v>1.7361111111111112E-2</v>
          </cell>
          <cell r="P110">
            <v>2.0833333333333332E-2</v>
          </cell>
        </row>
        <row r="111">
          <cell r="M111" t="str">
            <v>OK Tor medel</v>
          </cell>
          <cell r="N111">
            <v>1.5879629629629629E-2</v>
          </cell>
          <cell r="O111">
            <v>1.7361111111111112E-2</v>
          </cell>
          <cell r="P111">
            <v>2.0833333333333332E-2</v>
          </cell>
        </row>
        <row r="113">
          <cell r="N113" t="str">
            <v>D65 tid</v>
          </cell>
          <cell r="O113" t="str">
            <v>Rek min</v>
          </cell>
          <cell r="P113" t="str">
            <v>Rek max</v>
          </cell>
        </row>
        <row r="114">
          <cell r="M114" t="str">
            <v>Trosabygdens OK medel</v>
          </cell>
          <cell r="N114">
            <v>2.8043981481481479E-2</v>
          </cell>
          <cell r="O114">
            <v>1.7361111111111112E-2</v>
          </cell>
          <cell r="P114">
            <v>2.0833333333333332E-2</v>
          </cell>
        </row>
        <row r="115">
          <cell r="M115" t="str">
            <v>SNO medel</v>
          </cell>
          <cell r="N115">
            <v>2.7592592592592596E-2</v>
          </cell>
          <cell r="O115">
            <v>1.7361111111111112E-2</v>
          </cell>
          <cell r="P115">
            <v>2.0833333333333332E-2</v>
          </cell>
        </row>
        <row r="116">
          <cell r="M116" t="str">
            <v>OK Tor medel</v>
          </cell>
          <cell r="N116">
            <v>2.3113425925925926E-2</v>
          </cell>
          <cell r="O116">
            <v>1.7361111111111112E-2</v>
          </cell>
          <cell r="P116">
            <v>2.0833333333333332E-2</v>
          </cell>
        </row>
        <row r="117">
          <cell r="M117" t="str">
            <v>Strängnäs Malmby medel</v>
          </cell>
          <cell r="N117">
            <v>2.3043981481481481E-2</v>
          </cell>
          <cell r="O117">
            <v>1.7361111111111112E-2</v>
          </cell>
          <cell r="P117">
            <v>2.0833333333333332E-2</v>
          </cell>
        </row>
        <row r="118">
          <cell r="M118" t="str">
            <v>Ärla IF medel</v>
          </cell>
          <cell r="N118">
            <v>2.2025462962962958E-2</v>
          </cell>
          <cell r="O118">
            <v>1.7361111111111112E-2</v>
          </cell>
          <cell r="P118">
            <v>2.0833333333333332E-2</v>
          </cell>
        </row>
        <row r="120">
          <cell r="N120" t="str">
            <v>H65 tid</v>
          </cell>
          <cell r="O120" t="str">
            <v>Rek min</v>
          </cell>
          <cell r="P120" t="str">
            <v>Rek max</v>
          </cell>
        </row>
        <row r="121">
          <cell r="M121" t="str">
            <v>Trosabygdens OK medel</v>
          </cell>
          <cell r="N121">
            <v>3.0740740740740739E-2</v>
          </cell>
          <cell r="O121">
            <v>1.7361111111111112E-2</v>
          </cell>
          <cell r="P121">
            <v>2.0833333333333332E-2</v>
          </cell>
        </row>
        <row r="122">
          <cell r="M122" t="str">
            <v>SNO medel</v>
          </cell>
          <cell r="N122">
            <v>2.8055555555555556E-2</v>
          </cell>
          <cell r="O122">
            <v>1.7361111111111112E-2</v>
          </cell>
          <cell r="P122">
            <v>2.0833333333333332E-2</v>
          </cell>
        </row>
        <row r="123">
          <cell r="M123" t="str">
            <v>Ärla IF medel</v>
          </cell>
          <cell r="N123">
            <v>1.9166666666666669E-2</v>
          </cell>
          <cell r="O123">
            <v>1.7361111111111112E-2</v>
          </cell>
          <cell r="P123">
            <v>2.0833333333333332E-2</v>
          </cell>
        </row>
        <row r="124">
          <cell r="M124" t="str">
            <v>Strängnäs Malmby medel</v>
          </cell>
          <cell r="N124">
            <v>1.8275462962962962E-2</v>
          </cell>
          <cell r="O124">
            <v>1.7361111111111112E-2</v>
          </cell>
          <cell r="P124">
            <v>2.0833333333333332E-2</v>
          </cell>
        </row>
        <row r="125">
          <cell r="M125" t="str">
            <v>OK Tor medel</v>
          </cell>
          <cell r="N125">
            <v>1.6793981481481483E-2</v>
          </cell>
          <cell r="O125">
            <v>1.7361111111111112E-2</v>
          </cell>
          <cell r="P125">
            <v>2.0833333333333332E-2</v>
          </cell>
        </row>
        <row r="127">
          <cell r="N127" t="str">
            <v>D70 tid</v>
          </cell>
          <cell r="O127" t="str">
            <v>Rek min</v>
          </cell>
          <cell r="P127" t="str">
            <v>Rek max</v>
          </cell>
        </row>
        <row r="128">
          <cell r="M128" t="str">
            <v>SNO medel</v>
          </cell>
          <cell r="N128">
            <v>2.508101851851852E-2</v>
          </cell>
          <cell r="O128">
            <v>1.7361111111111112E-2</v>
          </cell>
          <cell r="P128">
            <v>2.0833333333333332E-2</v>
          </cell>
        </row>
        <row r="129">
          <cell r="M129" t="str">
            <v>Trosabygdens OK medel</v>
          </cell>
          <cell r="N129">
            <v>2.4710648148148148E-2</v>
          </cell>
          <cell r="O129">
            <v>1.7361111111111112E-2</v>
          </cell>
          <cell r="P129">
            <v>2.0833333333333332E-2</v>
          </cell>
        </row>
        <row r="130">
          <cell r="M130" t="str">
            <v>Strängnäs Malmby medel</v>
          </cell>
          <cell r="N130">
            <v>2.1168981481481483E-2</v>
          </cell>
          <cell r="O130">
            <v>1.7361111111111112E-2</v>
          </cell>
          <cell r="P130">
            <v>2.0833333333333332E-2</v>
          </cell>
        </row>
        <row r="131">
          <cell r="M131" t="str">
            <v>OK Tor medel</v>
          </cell>
          <cell r="N131">
            <v>2.0150462962962964E-2</v>
          </cell>
          <cell r="O131">
            <v>1.7361111111111112E-2</v>
          </cell>
          <cell r="P131">
            <v>2.0833333333333332E-2</v>
          </cell>
        </row>
        <row r="132">
          <cell r="M132" t="str">
            <v>Ärla IF medel</v>
          </cell>
          <cell r="N132">
            <v>1.4444444444444446E-2</v>
          </cell>
          <cell r="O132">
            <v>1.7361111111111112E-2</v>
          </cell>
          <cell r="P132">
            <v>2.0833333333333332E-2</v>
          </cell>
        </row>
        <row r="134">
          <cell r="N134" t="str">
            <v>H70 tid</v>
          </cell>
          <cell r="O134" t="str">
            <v>Rek min</v>
          </cell>
          <cell r="P134" t="str">
            <v>Rek max</v>
          </cell>
        </row>
        <row r="135">
          <cell r="M135" t="str">
            <v>SNO medel</v>
          </cell>
          <cell r="N135">
            <v>2.0405092592592593E-2</v>
          </cell>
          <cell r="O135">
            <v>1.7361111111111112E-2</v>
          </cell>
          <cell r="P135">
            <v>2.0833333333333332E-2</v>
          </cell>
        </row>
        <row r="136">
          <cell r="M136" t="str">
            <v>Ärla IF medel</v>
          </cell>
          <cell r="N136">
            <v>2.0312500000000001E-2</v>
          </cell>
          <cell r="O136">
            <v>1.7361111111111112E-2</v>
          </cell>
          <cell r="P136">
            <v>2.0833333333333332E-2</v>
          </cell>
        </row>
        <row r="137">
          <cell r="M137" t="str">
            <v>Trosabygdens OK medel</v>
          </cell>
          <cell r="N137">
            <v>2.0081018518518519E-2</v>
          </cell>
          <cell r="O137">
            <v>1.7361111111111112E-2</v>
          </cell>
          <cell r="P137">
            <v>2.0833333333333332E-2</v>
          </cell>
        </row>
        <row r="138">
          <cell r="M138" t="str">
            <v>Strängnäs Malmby medel</v>
          </cell>
          <cell r="N138">
            <v>1.9363425925925926E-2</v>
          </cell>
          <cell r="O138">
            <v>1.7361111111111112E-2</v>
          </cell>
          <cell r="P138">
            <v>2.0833333333333332E-2</v>
          </cell>
        </row>
        <row r="139">
          <cell r="M139" t="str">
            <v>OK Tor medel</v>
          </cell>
          <cell r="N139">
            <v>1.741898148148148E-2</v>
          </cell>
          <cell r="O139">
            <v>1.7361111111111112E-2</v>
          </cell>
          <cell r="P139">
            <v>2.0833333333333332E-2</v>
          </cell>
        </row>
        <row r="141">
          <cell r="N141" t="str">
            <v>D75 tid</v>
          </cell>
          <cell r="O141" t="str">
            <v>Rek min</v>
          </cell>
          <cell r="P141" t="str">
            <v>Rek max</v>
          </cell>
        </row>
        <row r="142">
          <cell r="M142" t="str">
            <v>Strängnäs Malmby medel</v>
          </cell>
          <cell r="N142">
            <v>3.0601851851851852E-2</v>
          </cell>
          <cell r="O142">
            <v>1.7361111111111112E-2</v>
          </cell>
          <cell r="P142">
            <v>2.0833333333333332E-2</v>
          </cell>
        </row>
        <row r="143">
          <cell r="M143" t="str">
            <v>SNO medel</v>
          </cell>
          <cell r="N143">
            <v>2.6018518518518521E-2</v>
          </cell>
          <cell r="O143">
            <v>1.7361111111111112E-2</v>
          </cell>
          <cell r="P143">
            <v>2.0833333333333332E-2</v>
          </cell>
        </row>
        <row r="144">
          <cell r="M144" t="str">
            <v>Ärla IF medel</v>
          </cell>
          <cell r="N144">
            <v>1.9837962962962963E-2</v>
          </cell>
          <cell r="O144">
            <v>1.7361111111111112E-2</v>
          </cell>
          <cell r="P144">
            <v>2.0833333333333332E-2</v>
          </cell>
        </row>
        <row r="145">
          <cell r="M145" t="str">
            <v>OK Tor medel</v>
          </cell>
          <cell r="N145">
            <v>1.8819444444444448E-2</v>
          </cell>
          <cell r="O145">
            <v>1.7361111111111112E-2</v>
          </cell>
          <cell r="P145">
            <v>2.0833333333333332E-2</v>
          </cell>
        </row>
        <row r="146">
          <cell r="M146" t="str">
            <v>Trosabygdens OK medel</v>
          </cell>
          <cell r="N146">
            <v>1.7476851851851851E-2</v>
          </cell>
          <cell r="O146">
            <v>1.7361111111111112E-2</v>
          </cell>
          <cell r="P146">
            <v>2.0833333333333332E-2</v>
          </cell>
        </row>
        <row r="148">
          <cell r="N148" t="str">
            <v>H75 tid</v>
          </cell>
          <cell r="O148" t="str">
            <v>Rek min</v>
          </cell>
          <cell r="P148" t="str">
            <v>Rek max</v>
          </cell>
        </row>
        <row r="149">
          <cell r="M149" t="str">
            <v>SNO medel</v>
          </cell>
          <cell r="N149">
            <v>2.6446759259259264E-2</v>
          </cell>
          <cell r="O149">
            <v>1.7361111111111112E-2</v>
          </cell>
          <cell r="P149">
            <v>2.0833333333333332E-2</v>
          </cell>
        </row>
        <row r="150">
          <cell r="M150" t="str">
            <v>Ärla IF medel</v>
          </cell>
          <cell r="N150">
            <v>1.9189814814814816E-2</v>
          </cell>
          <cell r="O150">
            <v>1.7361111111111112E-2</v>
          </cell>
          <cell r="P150">
            <v>2.0833333333333332E-2</v>
          </cell>
        </row>
        <row r="151">
          <cell r="M151" t="str">
            <v>Trosabygdens OK medel</v>
          </cell>
          <cell r="N151">
            <v>1.8969907407407408E-2</v>
          </cell>
          <cell r="O151">
            <v>1.7361111111111112E-2</v>
          </cell>
          <cell r="P151">
            <v>2.0833333333333332E-2</v>
          </cell>
        </row>
        <row r="152">
          <cell r="M152" t="str">
            <v>Strängnäs Malmby medel</v>
          </cell>
          <cell r="N152">
            <v>1.8206018518518517E-2</v>
          </cell>
          <cell r="O152">
            <v>1.7361111111111112E-2</v>
          </cell>
          <cell r="P152">
            <v>2.0833333333333332E-2</v>
          </cell>
        </row>
        <row r="153">
          <cell r="M153" t="str">
            <v>OK Tor medel</v>
          </cell>
          <cell r="N153">
            <v>1.6400462962962964E-2</v>
          </cell>
          <cell r="O153">
            <v>1.7361111111111112E-2</v>
          </cell>
          <cell r="P153">
            <v>2.0833333333333332E-2</v>
          </cell>
        </row>
        <row r="155">
          <cell r="N155" t="str">
            <v>H80 tid</v>
          </cell>
          <cell r="O155" t="str">
            <v>Rek min</v>
          </cell>
          <cell r="P155" t="str">
            <v>Rek max</v>
          </cell>
        </row>
        <row r="156">
          <cell r="M156" t="str">
            <v>Strängnäs Malmby medel</v>
          </cell>
          <cell r="N156">
            <v>2.3310185185185187E-2</v>
          </cell>
          <cell r="O156">
            <v>1.7361111111111112E-2</v>
          </cell>
          <cell r="P156">
            <v>2.0833333333333332E-2</v>
          </cell>
        </row>
        <row r="157">
          <cell r="M157" t="str">
            <v>SNO medel</v>
          </cell>
          <cell r="N157">
            <v>2.225694444444444E-2</v>
          </cell>
          <cell r="O157">
            <v>1.7361111111111112E-2</v>
          </cell>
          <cell r="P157">
            <v>2.0833333333333332E-2</v>
          </cell>
        </row>
        <row r="158">
          <cell r="M158" t="str">
            <v>Trosabygdens OK medel</v>
          </cell>
          <cell r="N158">
            <v>2.0243055555555552E-2</v>
          </cell>
          <cell r="O158">
            <v>1.7361111111111112E-2</v>
          </cell>
          <cell r="P158">
            <v>2.0833333333333332E-2</v>
          </cell>
        </row>
        <row r="159">
          <cell r="M159" t="str">
            <v>OK Tor medel</v>
          </cell>
          <cell r="N159">
            <v>1.7812499999999998E-2</v>
          </cell>
          <cell r="O159">
            <v>1.7361111111111112E-2</v>
          </cell>
          <cell r="P159">
            <v>2.0833333333333332E-2</v>
          </cell>
        </row>
        <row r="160">
          <cell r="M160" t="str">
            <v>Ärla IF medel</v>
          </cell>
          <cell r="N160">
            <v>1.712962962962963E-2</v>
          </cell>
          <cell r="O160">
            <v>1.7361111111111112E-2</v>
          </cell>
          <cell r="P160">
            <v>2.0833333333333332E-2</v>
          </cell>
        </row>
        <row r="162">
          <cell r="N162" t="str">
            <v>H85 längd</v>
          </cell>
          <cell r="O162" t="str">
            <v>Rek längd</v>
          </cell>
        </row>
        <row r="163">
          <cell r="M163" t="str">
            <v>SNO medel</v>
          </cell>
          <cell r="N163">
            <v>2.42</v>
          </cell>
          <cell r="O163">
            <v>2</v>
          </cell>
        </row>
        <row r="164">
          <cell r="M164" t="str">
            <v>Ärla IF medel</v>
          </cell>
          <cell r="N164">
            <v>2.02</v>
          </cell>
          <cell r="O164">
            <v>2</v>
          </cell>
        </row>
        <row r="165">
          <cell r="M165" t="str">
            <v>OK Tor medel</v>
          </cell>
          <cell r="N165">
            <v>0</v>
          </cell>
          <cell r="O165">
            <v>2</v>
          </cell>
        </row>
        <row r="166">
          <cell r="M166" t="str">
            <v>Trosabygdens OK medel</v>
          </cell>
          <cell r="N166">
            <v>0</v>
          </cell>
          <cell r="O166">
            <v>2</v>
          </cell>
        </row>
        <row r="167">
          <cell r="M167" t="str">
            <v>Strängnäs Malmby medel</v>
          </cell>
          <cell r="N167">
            <v>0</v>
          </cell>
          <cell r="O167">
            <v>2</v>
          </cell>
        </row>
        <row r="169">
          <cell r="N169" t="str">
            <v>H90 längd</v>
          </cell>
          <cell r="O169" t="str">
            <v>Rek längd</v>
          </cell>
        </row>
        <row r="170">
          <cell r="M170" t="str">
            <v>Ärla IF medel</v>
          </cell>
          <cell r="N170">
            <v>1.62</v>
          </cell>
          <cell r="O170">
            <v>1.5</v>
          </cell>
        </row>
        <row r="171">
          <cell r="M171" t="str">
            <v>SNO medel</v>
          </cell>
          <cell r="N171">
            <v>0</v>
          </cell>
          <cell r="O171">
            <v>1.5</v>
          </cell>
        </row>
        <row r="172">
          <cell r="M172" t="str">
            <v>OK Tor medel</v>
          </cell>
          <cell r="N172">
            <v>0</v>
          </cell>
          <cell r="O172">
            <v>1.5</v>
          </cell>
        </row>
        <row r="173">
          <cell r="M173" t="str">
            <v>Trosabygdens OK medel</v>
          </cell>
          <cell r="N173">
            <v>0</v>
          </cell>
          <cell r="O173">
            <v>1.5</v>
          </cell>
        </row>
        <row r="174">
          <cell r="M174" t="str">
            <v>Strängnäs Malmby medel</v>
          </cell>
          <cell r="N174">
            <v>0</v>
          </cell>
          <cell r="O174">
            <v>1.5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3701-56B6-4911-A928-C3A5FC554D3B}">
  <dimension ref="A1:M25"/>
  <sheetViews>
    <sheetView tabSelected="1" zoomScale="80" zoomScaleNormal="80" workbookViewId="0"/>
  </sheetViews>
  <sheetFormatPr defaultRowHeight="14.4" x14ac:dyDescent="0.3"/>
  <cols>
    <col min="2" max="13" width="14" customWidth="1"/>
  </cols>
  <sheetData>
    <row r="1" spans="1:13" s="1" customFormat="1" x14ac:dyDescent="0.3">
      <c r="A1" s="2" t="s">
        <v>0</v>
      </c>
      <c r="B1" s="2" t="s">
        <v>37</v>
      </c>
      <c r="C1" s="2" t="s">
        <v>36</v>
      </c>
      <c r="D1" s="2" t="s">
        <v>1</v>
      </c>
      <c r="E1" s="2" t="s">
        <v>2</v>
      </c>
      <c r="F1" s="2" t="s">
        <v>3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</row>
    <row r="2" spans="1:13" x14ac:dyDescent="0.3">
      <c r="A2" s="3" t="s">
        <v>4</v>
      </c>
      <c r="B2" s="4">
        <v>4.1666666666666664E-2</v>
      </c>
      <c r="C2" s="4">
        <v>4.5138888888888888E-2</v>
      </c>
      <c r="D2" s="4">
        <v>4.2881944444444438E-2</v>
      </c>
      <c r="E2" s="4">
        <v>3.5289351851851856E-2</v>
      </c>
      <c r="F2" s="4">
        <v>5.3506944444444447E-2</v>
      </c>
      <c r="G2" s="4">
        <v>7.2800925925925915E-3</v>
      </c>
      <c r="H2" s="4">
        <v>6.053240740740741E-3</v>
      </c>
      <c r="I2" s="4">
        <v>8.6458333333333335E-3</v>
      </c>
      <c r="J2" s="5">
        <v>5.89</v>
      </c>
      <c r="K2" s="5">
        <v>6</v>
      </c>
      <c r="L2" s="5">
        <v>4.62</v>
      </c>
      <c r="M2" s="3">
        <v>5</v>
      </c>
    </row>
    <row r="3" spans="1:13" x14ac:dyDescent="0.3">
      <c r="A3" s="3" t="s">
        <v>5</v>
      </c>
      <c r="B3" s="4">
        <v>4.1666666666666664E-2</v>
      </c>
      <c r="C3" s="4">
        <v>4.5138888888888888E-2</v>
      </c>
      <c r="D3" s="4">
        <v>4.3622685185185188E-2</v>
      </c>
      <c r="E3" s="4">
        <v>3.4039351851851855E-2</v>
      </c>
      <c r="F3" s="4">
        <v>5.230324074074074E-2</v>
      </c>
      <c r="G3" s="4">
        <v>5.2546296296296299E-3</v>
      </c>
      <c r="H3" s="4">
        <v>4.7800925925925919E-3</v>
      </c>
      <c r="I3" s="4">
        <v>5.7986111111111112E-3</v>
      </c>
      <c r="J3" s="5">
        <v>8.31</v>
      </c>
      <c r="K3" s="5">
        <v>6.36</v>
      </c>
      <c r="L3" s="5">
        <v>9.15</v>
      </c>
      <c r="M3" s="3">
        <v>8</v>
      </c>
    </row>
    <row r="4" spans="1:13" x14ac:dyDescent="0.3">
      <c r="A4" s="3" t="s">
        <v>6</v>
      </c>
      <c r="B4" s="4">
        <v>4.1666666666666664E-2</v>
      </c>
      <c r="C4" s="4">
        <v>4.5138888888888888E-2</v>
      </c>
      <c r="D4" s="4">
        <v>3.6168981481481483E-2</v>
      </c>
      <c r="E4" s="4">
        <v>2.8865740740740744E-2</v>
      </c>
      <c r="F4" s="4">
        <v>4.50462962962963E-2</v>
      </c>
      <c r="G4" s="4">
        <v>6.122685185185185E-3</v>
      </c>
      <c r="H4" s="4">
        <v>5.2777777777777771E-3</v>
      </c>
      <c r="I4" s="4">
        <v>7.5462962962962966E-3</v>
      </c>
      <c r="J4" s="5">
        <v>5.92</v>
      </c>
      <c r="K4" s="5">
        <v>4.62</v>
      </c>
      <c r="L4" s="5">
        <v>6.9</v>
      </c>
      <c r="M4" s="3">
        <v>8</v>
      </c>
    </row>
    <row r="5" spans="1:13" x14ac:dyDescent="0.3">
      <c r="A5" s="3" t="s">
        <v>7</v>
      </c>
      <c r="B5" s="4">
        <v>4.1666666666666664E-2</v>
      </c>
      <c r="C5" s="4">
        <v>4.5138888888888888E-2</v>
      </c>
      <c r="D5" s="4">
        <v>3.9328703703703706E-2</v>
      </c>
      <c r="E5" s="4">
        <v>3.2326388888888884E-2</v>
      </c>
      <c r="F5" s="4">
        <v>4.8935185185185186E-2</v>
      </c>
      <c r="G5" s="4">
        <v>4.9305555555555552E-3</v>
      </c>
      <c r="H5" s="4">
        <v>4.1898148148148146E-3</v>
      </c>
      <c r="I5" s="4">
        <v>5.7986111111111112E-3</v>
      </c>
      <c r="J5" s="5">
        <v>8.01</v>
      </c>
      <c r="K5" s="5">
        <v>5.94</v>
      </c>
      <c r="L5" s="5">
        <v>8.83</v>
      </c>
      <c r="M5" s="3">
        <v>8</v>
      </c>
    </row>
    <row r="6" spans="1:13" x14ac:dyDescent="0.3">
      <c r="A6" s="3" t="s">
        <v>8</v>
      </c>
      <c r="B6" s="4">
        <v>3.4722222222222224E-2</v>
      </c>
      <c r="C6" s="4">
        <v>3.8194444444444441E-2</v>
      </c>
      <c r="D6" s="4">
        <v>3.3865740740740738E-2</v>
      </c>
      <c r="E6" s="4">
        <v>2.5567129629629634E-2</v>
      </c>
      <c r="F6" s="4">
        <v>4.3773148148148144E-2</v>
      </c>
      <c r="G6" s="4">
        <v>5.9722222222222225E-3</v>
      </c>
      <c r="H6" s="4">
        <v>5.1967592592592595E-3</v>
      </c>
      <c r="I6" s="4">
        <v>6.6898148148148142E-3</v>
      </c>
      <c r="J6" s="5">
        <v>5.65</v>
      </c>
      <c r="K6" s="5">
        <v>4.4800000000000004</v>
      </c>
      <c r="L6" s="5">
        <v>6.54</v>
      </c>
      <c r="M6" s="3">
        <v>8</v>
      </c>
    </row>
    <row r="7" spans="1:13" x14ac:dyDescent="0.3">
      <c r="A7" s="3" t="s">
        <v>9</v>
      </c>
      <c r="B7" s="4">
        <v>3.4722222222222224E-2</v>
      </c>
      <c r="C7" s="4">
        <v>3.8194444444444441E-2</v>
      </c>
      <c r="D7" s="4">
        <v>3.4467592592592591E-2</v>
      </c>
      <c r="E7" s="4">
        <v>2.7314814814814816E-2</v>
      </c>
      <c r="F7" s="4">
        <v>4.1319444444444443E-2</v>
      </c>
      <c r="G7" s="4">
        <v>4.9768518518518521E-3</v>
      </c>
      <c r="H7" s="4">
        <v>4.2824074074074075E-3</v>
      </c>
      <c r="I7" s="4">
        <v>5.8680555555555543E-3</v>
      </c>
      <c r="J7" s="5">
        <v>6.93</v>
      </c>
      <c r="K7" s="5">
        <v>5.94</v>
      </c>
      <c r="L7" s="5">
        <v>7.3</v>
      </c>
      <c r="M7" s="3">
        <v>8</v>
      </c>
    </row>
    <row r="8" spans="1:13" x14ac:dyDescent="0.3">
      <c r="A8" s="3" t="s">
        <v>10</v>
      </c>
      <c r="B8" s="4">
        <v>3.4722222222222224E-2</v>
      </c>
      <c r="C8" s="4">
        <v>3.8194444444444441E-2</v>
      </c>
      <c r="D8" s="4">
        <v>3.1099537037037037E-2</v>
      </c>
      <c r="E8" s="4">
        <v>2.4143518518518519E-2</v>
      </c>
      <c r="F8" s="4">
        <v>3.8877314814814816E-2</v>
      </c>
      <c r="G8" s="4">
        <v>6.0416666666666665E-3</v>
      </c>
      <c r="H8" s="4">
        <v>5.3935185185185188E-3</v>
      </c>
      <c r="I8" s="4">
        <v>6.8981481481481489E-3</v>
      </c>
      <c r="J8" s="5">
        <v>5.14</v>
      </c>
      <c r="K8" s="5">
        <v>4.1500000000000004</v>
      </c>
      <c r="L8" s="5">
        <v>5.8</v>
      </c>
      <c r="M8" s="3">
        <v>8</v>
      </c>
    </row>
    <row r="9" spans="1:13" x14ac:dyDescent="0.3">
      <c r="A9" s="3" t="s">
        <v>11</v>
      </c>
      <c r="B9" s="4">
        <v>3.4722222222222224E-2</v>
      </c>
      <c r="C9" s="4">
        <v>3.8194444444444441E-2</v>
      </c>
      <c r="D9" s="4">
        <v>3.0937499999999996E-2</v>
      </c>
      <c r="E9" s="4">
        <v>2.4050925925925924E-2</v>
      </c>
      <c r="F9" s="4">
        <v>3.6099537037037034E-2</v>
      </c>
      <c r="G9" s="4">
        <v>4.9189814814814816E-3</v>
      </c>
      <c r="H9" s="4">
        <v>4.4212962962962956E-3</v>
      </c>
      <c r="I9" s="4">
        <v>5.5092592592592589E-3</v>
      </c>
      <c r="J9" s="5">
        <v>6.28</v>
      </c>
      <c r="K9" s="5">
        <v>5.03</v>
      </c>
      <c r="L9" s="5">
        <v>6.8</v>
      </c>
      <c r="M9" s="3">
        <v>8</v>
      </c>
    </row>
    <row r="10" spans="1:13" x14ac:dyDescent="0.3">
      <c r="A10" s="3" t="s">
        <v>12</v>
      </c>
      <c r="B10" s="4">
        <v>3.125E-2</v>
      </c>
      <c r="C10" s="4">
        <v>3.4722222222222224E-2</v>
      </c>
      <c r="D10" s="4">
        <v>3.0891203703703702E-2</v>
      </c>
      <c r="E10" s="4">
        <v>2.5532407407407406E-2</v>
      </c>
      <c r="F10" s="4">
        <v>3.6168981481481483E-2</v>
      </c>
      <c r="G10" s="4">
        <v>6.4814814814814813E-3</v>
      </c>
      <c r="H10" s="4">
        <v>6.1805555555555563E-3</v>
      </c>
      <c r="I10" s="4">
        <v>7.106481481481481E-3</v>
      </c>
      <c r="J10" s="5">
        <v>4.76</v>
      </c>
      <c r="K10" s="5">
        <v>4.0599999999999996</v>
      </c>
      <c r="L10" s="5">
        <v>5.2</v>
      </c>
      <c r="M10" s="3">
        <v>8</v>
      </c>
    </row>
    <row r="11" spans="1:13" x14ac:dyDescent="0.3">
      <c r="A11" s="3" t="s">
        <v>13</v>
      </c>
      <c r="B11" s="4">
        <v>3.125E-2</v>
      </c>
      <c r="C11" s="4">
        <v>3.4722222222222224E-2</v>
      </c>
      <c r="D11" s="4">
        <v>2.9224537037037038E-2</v>
      </c>
      <c r="E11" s="4">
        <v>2.327546296296296E-2</v>
      </c>
      <c r="F11" s="4">
        <v>3.2939814814814811E-2</v>
      </c>
      <c r="G11" s="4">
        <v>5.0000000000000001E-3</v>
      </c>
      <c r="H11" s="4">
        <v>4.5370370370370365E-3</v>
      </c>
      <c r="I11" s="4">
        <v>5.6712962962962958E-3</v>
      </c>
      <c r="J11" s="5">
        <v>5.85</v>
      </c>
      <c r="K11" s="5">
        <v>5.03</v>
      </c>
      <c r="L11" s="5">
        <v>6.02</v>
      </c>
      <c r="M11" s="3">
        <v>8</v>
      </c>
    </row>
    <row r="12" spans="1:13" x14ac:dyDescent="0.3">
      <c r="A12" s="3" t="s">
        <v>14</v>
      </c>
      <c r="B12" s="4">
        <v>3.125E-2</v>
      </c>
      <c r="C12" s="4">
        <v>3.4722222222222224E-2</v>
      </c>
      <c r="D12" s="4">
        <v>3.3067129629629634E-2</v>
      </c>
      <c r="E12" s="4">
        <v>2.4305555555555556E-2</v>
      </c>
      <c r="F12" s="4">
        <v>4.8726851851851855E-2</v>
      </c>
      <c r="G12" s="4">
        <v>7.8356481481481489E-3</v>
      </c>
      <c r="H12" s="4">
        <v>6.7129629629629622E-3</v>
      </c>
      <c r="I12" s="4">
        <v>1.0659722222222221E-2</v>
      </c>
      <c r="J12" s="5">
        <v>4.18</v>
      </c>
      <c r="K12" s="5">
        <v>3.48</v>
      </c>
      <c r="L12" s="5">
        <v>4.57</v>
      </c>
      <c r="M12" s="3">
        <v>7</v>
      </c>
    </row>
    <row r="13" spans="1:13" x14ac:dyDescent="0.3">
      <c r="A13" s="3" t="s">
        <v>15</v>
      </c>
      <c r="B13" s="4">
        <v>3.125E-2</v>
      </c>
      <c r="C13" s="4">
        <v>3.4722222222222224E-2</v>
      </c>
      <c r="D13" s="4">
        <v>2.8530092592592593E-2</v>
      </c>
      <c r="E13" s="4">
        <v>2.3368055555555555E-2</v>
      </c>
      <c r="F13" s="4">
        <v>3.4201388888888885E-2</v>
      </c>
      <c r="G13" s="4">
        <v>5.3819444444444453E-3</v>
      </c>
      <c r="H13" s="4">
        <v>4.7106481481481478E-3</v>
      </c>
      <c r="I13" s="4">
        <v>6.238425925925925E-3</v>
      </c>
      <c r="J13" s="5">
        <v>5.29</v>
      </c>
      <c r="K13" s="5">
        <v>4.96</v>
      </c>
      <c r="L13" s="5">
        <v>5.64</v>
      </c>
      <c r="M13" s="3">
        <v>8</v>
      </c>
    </row>
    <row r="14" spans="1:13" x14ac:dyDescent="0.3">
      <c r="A14" s="3" t="s">
        <v>16</v>
      </c>
      <c r="B14" s="4">
        <v>2.7777777777777776E-2</v>
      </c>
      <c r="C14" s="4">
        <v>3.125E-2</v>
      </c>
      <c r="D14" s="4">
        <v>3.4525462962962966E-2</v>
      </c>
      <c r="E14" s="4">
        <v>2.3020833333333334E-2</v>
      </c>
      <c r="F14" s="4">
        <v>5.136574074074074E-2</v>
      </c>
      <c r="G14" s="4">
        <v>8.9351851851851866E-3</v>
      </c>
      <c r="H14" s="4">
        <v>6.5277777777777782E-3</v>
      </c>
      <c r="I14" s="4">
        <v>1.1597222222222222E-2</v>
      </c>
      <c r="J14" s="5">
        <v>3.82</v>
      </c>
      <c r="K14" s="5">
        <v>3.48</v>
      </c>
      <c r="L14" s="5">
        <v>4.53</v>
      </c>
      <c r="M14" s="3">
        <v>8</v>
      </c>
    </row>
    <row r="15" spans="1:13" x14ac:dyDescent="0.3">
      <c r="A15" s="3" t="s">
        <v>17</v>
      </c>
      <c r="B15" s="4">
        <v>2.7777777777777776E-2</v>
      </c>
      <c r="C15" s="4">
        <v>3.125E-2</v>
      </c>
      <c r="D15" s="4">
        <v>2.8587962962962964E-2</v>
      </c>
      <c r="E15" s="4">
        <v>2.4409722222222222E-2</v>
      </c>
      <c r="F15" s="4">
        <v>3.4583333333333334E-2</v>
      </c>
      <c r="G15" s="4">
        <v>6.0185185185185177E-3</v>
      </c>
      <c r="H15" s="4">
        <v>5.1967592592592595E-3</v>
      </c>
      <c r="I15" s="4">
        <v>7.083333333333333E-3</v>
      </c>
      <c r="J15" s="5">
        <v>4.75</v>
      </c>
      <c r="K15" s="5">
        <v>4.55</v>
      </c>
      <c r="L15" s="5">
        <v>5.03</v>
      </c>
      <c r="M15" s="3">
        <v>7</v>
      </c>
    </row>
    <row r="16" spans="1:13" x14ac:dyDescent="0.3">
      <c r="A16" s="3" t="s">
        <v>18</v>
      </c>
      <c r="B16" s="4">
        <v>2.7777777777777776E-2</v>
      </c>
      <c r="C16" s="4">
        <v>3.125E-2</v>
      </c>
      <c r="D16" s="4">
        <v>2.8738425925925928E-2</v>
      </c>
      <c r="E16" s="4">
        <v>2.2152777777777775E-2</v>
      </c>
      <c r="F16" s="4">
        <v>3.5833333333333335E-2</v>
      </c>
      <c r="G16" s="4">
        <v>8.9583333333333338E-3</v>
      </c>
      <c r="H16" s="4">
        <v>7.4884259259259262E-3</v>
      </c>
      <c r="I16" s="4">
        <v>1.068287037037037E-2</v>
      </c>
      <c r="J16" s="5">
        <v>3.21</v>
      </c>
      <c r="K16" s="5">
        <v>2.85</v>
      </c>
      <c r="L16" s="5">
        <v>3.6</v>
      </c>
      <c r="M16" s="3">
        <v>8</v>
      </c>
    </row>
    <row r="17" spans="1:13" x14ac:dyDescent="0.3">
      <c r="A17" s="3" t="s">
        <v>19</v>
      </c>
      <c r="B17" s="4">
        <v>2.7777777777777776E-2</v>
      </c>
      <c r="C17" s="4">
        <v>3.125E-2</v>
      </c>
      <c r="D17" s="4">
        <v>2.5891203703703704E-2</v>
      </c>
      <c r="E17" s="4">
        <v>2.3310185185185187E-2</v>
      </c>
      <c r="F17" s="4">
        <v>3.5416666666666666E-2</v>
      </c>
      <c r="G17" s="4">
        <v>6.5162037037037037E-3</v>
      </c>
      <c r="H17" s="4">
        <v>5.9837962962962961E-3</v>
      </c>
      <c r="I17" s="4">
        <v>8.8541666666666664E-3</v>
      </c>
      <c r="J17" s="5">
        <v>3.97</v>
      </c>
      <c r="K17" s="5">
        <v>3.75</v>
      </c>
      <c r="L17" s="5">
        <v>4.17</v>
      </c>
      <c r="M17" s="3">
        <v>8</v>
      </c>
    </row>
    <row r="18" spans="1:13" x14ac:dyDescent="0.3">
      <c r="A18" s="3" t="s">
        <v>20</v>
      </c>
      <c r="B18" s="4">
        <v>2.7777777777777776E-2</v>
      </c>
      <c r="C18" s="4">
        <v>3.125E-2</v>
      </c>
      <c r="D18" s="4">
        <v>3.019675925925926E-2</v>
      </c>
      <c r="E18" s="4">
        <v>2.2835648148148147E-2</v>
      </c>
      <c r="F18" s="4">
        <v>3.6284722222222225E-2</v>
      </c>
      <c r="G18" s="4">
        <v>1.0729166666666666E-2</v>
      </c>
      <c r="H18" s="4">
        <v>9.618055555555555E-3</v>
      </c>
      <c r="I18" s="4">
        <v>1.2511574074074073E-2</v>
      </c>
      <c r="J18" s="5">
        <v>2.81</v>
      </c>
      <c r="K18" s="5">
        <v>2.21</v>
      </c>
      <c r="L18" s="5">
        <v>3.21</v>
      </c>
      <c r="M18" s="3">
        <v>8</v>
      </c>
    </row>
    <row r="19" spans="1:13" x14ac:dyDescent="0.3">
      <c r="A19" s="3" t="s">
        <v>21</v>
      </c>
      <c r="B19" s="4">
        <v>2.7777777777777776E-2</v>
      </c>
      <c r="C19" s="4">
        <v>3.125E-2</v>
      </c>
      <c r="D19" s="4">
        <v>2.4398148148148145E-2</v>
      </c>
      <c r="E19" s="4">
        <v>2.1180555555555553E-2</v>
      </c>
      <c r="F19" s="4">
        <v>2.6099537037037036E-2</v>
      </c>
      <c r="G19" s="4">
        <v>6.8402777777777776E-3</v>
      </c>
      <c r="H19" s="4">
        <v>6.2847222222222228E-3</v>
      </c>
      <c r="I19" s="4">
        <v>7.3611111111111108E-3</v>
      </c>
      <c r="J19" s="5">
        <v>3.56</v>
      </c>
      <c r="K19" s="5">
        <v>3.28</v>
      </c>
      <c r="L19" s="5">
        <v>3.79</v>
      </c>
      <c r="M19" s="3">
        <v>8</v>
      </c>
    </row>
    <row r="20" spans="1:13" x14ac:dyDescent="0.3">
      <c r="A20" s="3" t="s">
        <v>22</v>
      </c>
      <c r="B20" s="4">
        <v>2.7777777777777776E-2</v>
      </c>
      <c r="C20" s="4">
        <v>3.125E-2</v>
      </c>
      <c r="D20" s="4">
        <v>5.9155092592592586E-2</v>
      </c>
      <c r="E20" s="4">
        <v>5.033564814814815E-2</v>
      </c>
      <c r="F20" s="4">
        <v>6.7974537037037042E-2</v>
      </c>
      <c r="G20" s="4">
        <v>2.2997685185185187E-2</v>
      </c>
      <c r="H20" s="4">
        <v>2.0057870370370368E-2</v>
      </c>
      <c r="I20" s="4">
        <v>2.5949074074074072E-2</v>
      </c>
      <c r="J20" s="5">
        <v>2.57</v>
      </c>
      <c r="K20" s="5">
        <v>2.5099999999999998</v>
      </c>
      <c r="L20" s="5">
        <v>2.62</v>
      </c>
      <c r="M20" s="3">
        <v>2</v>
      </c>
    </row>
    <row r="21" spans="1:13" x14ac:dyDescent="0.3">
      <c r="A21" s="3" t="s">
        <v>23</v>
      </c>
      <c r="B21" s="4">
        <v>2.7777777777777776E-2</v>
      </c>
      <c r="C21" s="4">
        <v>3.125E-2</v>
      </c>
      <c r="D21" s="4">
        <v>2.6851851851851849E-2</v>
      </c>
      <c r="E21" s="4">
        <v>1.9050925925925926E-2</v>
      </c>
      <c r="F21" s="4">
        <v>3.6851851851851851E-2</v>
      </c>
      <c r="G21" s="4">
        <v>9.3287037037037036E-3</v>
      </c>
      <c r="H21" s="4">
        <v>8.3333333333333332E-3</v>
      </c>
      <c r="I21" s="4">
        <v>1.2083333333333333E-2</v>
      </c>
      <c r="J21" s="5">
        <v>2.86</v>
      </c>
      <c r="K21" s="5">
        <v>2.21</v>
      </c>
      <c r="L21" s="5">
        <v>3.21</v>
      </c>
      <c r="M21" s="3">
        <v>8</v>
      </c>
    </row>
    <row r="22" spans="1:13" x14ac:dyDescent="0.3">
      <c r="A22" s="3" t="s">
        <v>24</v>
      </c>
      <c r="B22" s="6" t="s">
        <v>38</v>
      </c>
      <c r="C22" s="6" t="s">
        <v>38</v>
      </c>
      <c r="D22" s="6" t="s">
        <v>35</v>
      </c>
      <c r="E22" s="6" t="s">
        <v>35</v>
      </c>
      <c r="F22" s="6" t="s">
        <v>35</v>
      </c>
      <c r="G22" s="6" t="s">
        <v>35</v>
      </c>
      <c r="H22" s="6" t="s">
        <v>35</v>
      </c>
      <c r="I22" s="6" t="s">
        <v>35</v>
      </c>
      <c r="J22" s="7" t="s">
        <v>35</v>
      </c>
      <c r="K22" s="7" t="s">
        <v>35</v>
      </c>
      <c r="L22" s="7" t="s">
        <v>35</v>
      </c>
      <c r="M22" s="3">
        <v>0</v>
      </c>
    </row>
    <row r="23" spans="1:13" x14ac:dyDescent="0.3">
      <c r="A23" s="3" t="s">
        <v>25</v>
      </c>
      <c r="B23" s="6" t="s">
        <v>38</v>
      </c>
      <c r="C23" s="6" t="s">
        <v>38</v>
      </c>
      <c r="D23" s="4">
        <v>2.946759259259259E-2</v>
      </c>
      <c r="E23" s="4">
        <v>2.3796296296296298E-2</v>
      </c>
      <c r="F23" s="4">
        <v>4.2812500000000003E-2</v>
      </c>
      <c r="G23" s="4">
        <v>1.1898148148148149E-2</v>
      </c>
      <c r="H23" s="4">
        <v>9.479166666666667E-3</v>
      </c>
      <c r="I23" s="4">
        <v>1.6342592592592593E-2</v>
      </c>
      <c r="J23" s="5">
        <v>2.4700000000000002</v>
      </c>
      <c r="K23" s="5">
        <v>2.21</v>
      </c>
      <c r="L23" s="5">
        <v>2.62</v>
      </c>
      <c r="M23" s="3">
        <v>4</v>
      </c>
    </row>
    <row r="24" spans="1:13" x14ac:dyDescent="0.3">
      <c r="A24" s="3" t="s">
        <v>26</v>
      </c>
      <c r="B24" s="6" t="s">
        <v>39</v>
      </c>
      <c r="C24" s="6" t="s">
        <v>39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7" t="s">
        <v>35</v>
      </c>
      <c r="K24" s="7" t="s">
        <v>35</v>
      </c>
      <c r="L24" s="7" t="s">
        <v>35</v>
      </c>
      <c r="M24" s="3">
        <v>0</v>
      </c>
    </row>
    <row r="25" spans="1:13" x14ac:dyDescent="0.3">
      <c r="A25" s="3" t="s">
        <v>27</v>
      </c>
      <c r="B25" s="6" t="s">
        <v>39</v>
      </c>
      <c r="C25" s="6" t="s">
        <v>39</v>
      </c>
      <c r="D25" s="4">
        <v>3.0671296296296294E-2</v>
      </c>
      <c r="E25" s="4">
        <v>3.0648148148148147E-2</v>
      </c>
      <c r="F25" s="4">
        <v>3.0694444444444444E-2</v>
      </c>
      <c r="G25" s="4">
        <v>1.5011574074074075E-2</v>
      </c>
      <c r="H25" s="4">
        <v>1.4618055555555556E-2</v>
      </c>
      <c r="I25" s="4">
        <v>1.5405092592592593E-2</v>
      </c>
      <c r="J25" s="5">
        <v>2.0499999999999998</v>
      </c>
      <c r="K25" s="5">
        <v>1.99</v>
      </c>
      <c r="L25" s="5">
        <v>2.1</v>
      </c>
      <c r="M25" s="3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8735-F092-458B-B8F2-345F3C319687}">
  <dimension ref="A1:M25"/>
  <sheetViews>
    <sheetView zoomScale="80" zoomScaleNormal="80" workbookViewId="0"/>
  </sheetViews>
  <sheetFormatPr defaultRowHeight="14.4" x14ac:dyDescent="0.3"/>
  <cols>
    <col min="2" max="13" width="14" customWidth="1"/>
  </cols>
  <sheetData>
    <row r="1" spans="1:13" x14ac:dyDescent="0.3">
      <c r="A1" s="2" t="s">
        <v>0</v>
      </c>
      <c r="B1" s="2" t="s">
        <v>37</v>
      </c>
      <c r="C1" s="2" t="s">
        <v>36</v>
      </c>
      <c r="D1" s="2" t="s">
        <v>1</v>
      </c>
      <c r="E1" s="2" t="s">
        <v>2</v>
      </c>
      <c r="F1" s="2" t="s">
        <v>3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</row>
    <row r="2" spans="1:13" x14ac:dyDescent="0.3">
      <c r="A2" s="3" t="s">
        <v>4</v>
      </c>
      <c r="B2" s="4">
        <v>2.0833333333333332E-2</v>
      </c>
      <c r="C2" s="4">
        <v>2.4305555555555556E-2</v>
      </c>
      <c r="D2" s="4">
        <v>2.5567129629629634E-2</v>
      </c>
      <c r="E2" s="4">
        <v>1.9247685185185184E-2</v>
      </c>
      <c r="F2" s="4">
        <v>3.2812500000000001E-2</v>
      </c>
      <c r="G2" s="4">
        <v>6.5046296296296302E-3</v>
      </c>
      <c r="H2" s="4">
        <v>5.6828703703703702E-3</v>
      </c>
      <c r="I2" s="4">
        <v>7.905092592592592E-3</v>
      </c>
      <c r="J2" s="5">
        <v>3.92</v>
      </c>
      <c r="K2" s="5">
        <v>3.39</v>
      </c>
      <c r="L2" s="5">
        <v>4.78</v>
      </c>
      <c r="M2" s="3">
        <v>5</v>
      </c>
    </row>
    <row r="3" spans="1:13" x14ac:dyDescent="0.3">
      <c r="A3" s="3" t="s">
        <v>5</v>
      </c>
      <c r="B3" s="4">
        <v>2.0833333333333332E-2</v>
      </c>
      <c r="C3" s="4">
        <v>2.4305555555555556E-2</v>
      </c>
      <c r="D3" s="4">
        <v>3.0937499999999996E-2</v>
      </c>
      <c r="E3" s="4">
        <v>2.1238425925925924E-2</v>
      </c>
      <c r="F3" s="4">
        <v>4.5370370370370366E-2</v>
      </c>
      <c r="G3" s="4">
        <v>5.8680555555555543E-3</v>
      </c>
      <c r="H3" s="4">
        <v>4.5601851851851853E-3</v>
      </c>
      <c r="I3" s="4">
        <v>7.3495370370370372E-3</v>
      </c>
      <c r="J3" s="5">
        <v>5.14</v>
      </c>
      <c r="K3" s="5">
        <v>4.5999999999999996</v>
      </c>
      <c r="L3" s="5">
        <v>6.17</v>
      </c>
      <c r="M3" s="3">
        <v>3</v>
      </c>
    </row>
    <row r="4" spans="1:13" x14ac:dyDescent="0.3">
      <c r="A4" s="3" t="s">
        <v>6</v>
      </c>
      <c r="B4" s="4">
        <v>1.7361111111111112E-2</v>
      </c>
      <c r="C4" s="4">
        <v>2.0833333333333332E-2</v>
      </c>
      <c r="D4" s="4">
        <v>2.2731481481481481E-2</v>
      </c>
      <c r="E4" s="4">
        <v>1.9143518518518518E-2</v>
      </c>
      <c r="F4" s="4">
        <v>2.8287037037037038E-2</v>
      </c>
      <c r="G4" s="4">
        <v>6.3657407407407404E-3</v>
      </c>
      <c r="H4" s="4">
        <v>5.4976851851851853E-3</v>
      </c>
      <c r="I4" s="4">
        <v>7.5694444444444446E-3</v>
      </c>
      <c r="J4" s="5">
        <v>3.57</v>
      </c>
      <c r="K4" s="5">
        <v>3.32</v>
      </c>
      <c r="L4" s="5">
        <v>4.07</v>
      </c>
      <c r="M4" s="3">
        <v>5</v>
      </c>
    </row>
    <row r="5" spans="1:13" x14ac:dyDescent="0.3">
      <c r="A5" s="3" t="s">
        <v>7</v>
      </c>
      <c r="B5" s="4">
        <v>1.7361111111111112E-2</v>
      </c>
      <c r="C5" s="4">
        <v>2.0833333333333332E-2</v>
      </c>
      <c r="D5" s="4">
        <v>2.2754629629629628E-2</v>
      </c>
      <c r="E5" s="4">
        <v>1.7800925925925925E-2</v>
      </c>
      <c r="F5" s="4">
        <v>2.8182870370370372E-2</v>
      </c>
      <c r="G5" s="4">
        <v>5.1041666666666666E-3</v>
      </c>
      <c r="H5" s="4">
        <v>4.3055555555555555E-3</v>
      </c>
      <c r="I5" s="4">
        <v>6.030092592592593E-3</v>
      </c>
      <c r="J5" s="5">
        <v>4.43</v>
      </c>
      <c r="K5" s="5">
        <v>3.9</v>
      </c>
      <c r="L5" s="5">
        <v>5.27</v>
      </c>
      <c r="M5" s="3">
        <v>5</v>
      </c>
    </row>
    <row r="6" spans="1:13" x14ac:dyDescent="0.3">
      <c r="A6" s="3" t="s">
        <v>8</v>
      </c>
      <c r="B6" s="4">
        <v>1.7361111111111112E-2</v>
      </c>
      <c r="C6" s="4">
        <v>2.0833333333333332E-2</v>
      </c>
      <c r="D6" s="4">
        <v>2.0393518518518519E-2</v>
      </c>
      <c r="E6" s="4">
        <v>1.7291666666666667E-2</v>
      </c>
      <c r="F6" s="4">
        <v>2.6736111111111113E-2</v>
      </c>
      <c r="G6" s="4">
        <v>5.8333333333333336E-3</v>
      </c>
      <c r="H6" s="4">
        <v>5.208333333333333E-3</v>
      </c>
      <c r="I6" s="4">
        <v>6.6550925925925935E-3</v>
      </c>
      <c r="J6" s="5">
        <v>3.47</v>
      </c>
      <c r="K6" s="5">
        <v>3.2</v>
      </c>
      <c r="L6" s="5">
        <v>4.0199999999999996</v>
      </c>
      <c r="M6" s="3">
        <v>5</v>
      </c>
    </row>
    <row r="7" spans="1:13" x14ac:dyDescent="0.3">
      <c r="A7" s="3" t="s">
        <v>9</v>
      </c>
      <c r="B7" s="4">
        <v>1.7361111111111112E-2</v>
      </c>
      <c r="C7" s="4">
        <v>2.0833333333333332E-2</v>
      </c>
      <c r="D7" s="4">
        <v>2.101851851851852E-2</v>
      </c>
      <c r="E7" s="4">
        <v>1.6111111111111111E-2</v>
      </c>
      <c r="F7" s="4">
        <v>2.5289351851851851E-2</v>
      </c>
      <c r="G7" s="4">
        <v>4.8032407407407407E-3</v>
      </c>
      <c r="H7" s="4">
        <v>4.0972222222222226E-3</v>
      </c>
      <c r="I7" s="4">
        <v>5.5787037037037038E-3</v>
      </c>
      <c r="J7" s="5">
        <v>4.3499999999999996</v>
      </c>
      <c r="K7" s="5">
        <v>3.8</v>
      </c>
      <c r="L7" s="5">
        <v>5.13</v>
      </c>
      <c r="M7" s="3">
        <v>5</v>
      </c>
    </row>
    <row r="8" spans="1:13" x14ac:dyDescent="0.3">
      <c r="A8" s="3" t="s">
        <v>10</v>
      </c>
      <c r="B8" s="4">
        <v>1.7361111111111112E-2</v>
      </c>
      <c r="C8" s="4">
        <v>2.0833333333333332E-2</v>
      </c>
      <c r="D8" s="4">
        <v>2.0219907407407409E-2</v>
      </c>
      <c r="E8" s="4">
        <v>1.7881944444444443E-2</v>
      </c>
      <c r="F8" s="4">
        <v>2.4675925925925924E-2</v>
      </c>
      <c r="G8" s="4">
        <v>6.238425925925925E-3</v>
      </c>
      <c r="H8" s="4">
        <v>5.4166666666666669E-3</v>
      </c>
      <c r="I8" s="4">
        <v>7.013888888888889E-3</v>
      </c>
      <c r="J8" s="5">
        <v>3.24</v>
      </c>
      <c r="K8" s="5">
        <v>3.05</v>
      </c>
      <c r="L8" s="5">
        <v>3.52</v>
      </c>
      <c r="M8" s="3">
        <v>5</v>
      </c>
    </row>
    <row r="9" spans="1:13" x14ac:dyDescent="0.3">
      <c r="A9" s="3" t="s">
        <v>11</v>
      </c>
      <c r="B9" s="4">
        <v>1.7361111111111112E-2</v>
      </c>
      <c r="C9" s="4">
        <v>2.0833333333333332E-2</v>
      </c>
      <c r="D9" s="4">
        <v>1.96875E-2</v>
      </c>
      <c r="E9" s="4">
        <v>1.5891203703703703E-2</v>
      </c>
      <c r="F9" s="4">
        <v>2.6168981481481477E-2</v>
      </c>
      <c r="G9" s="4">
        <v>4.8842592592592592E-3</v>
      </c>
      <c r="H9" s="4">
        <v>4.409722222222222E-3</v>
      </c>
      <c r="I9" s="4">
        <v>5.5092592592592589E-3</v>
      </c>
      <c r="J9" s="5">
        <v>4.01</v>
      </c>
      <c r="K9" s="5">
        <v>3.6</v>
      </c>
      <c r="L9" s="5">
        <v>4.75</v>
      </c>
      <c r="M9" s="3">
        <v>5</v>
      </c>
    </row>
    <row r="10" spans="1:13" x14ac:dyDescent="0.3">
      <c r="A10" s="3" t="s">
        <v>12</v>
      </c>
      <c r="B10" s="4">
        <v>1.7361111111111112E-2</v>
      </c>
      <c r="C10" s="4">
        <v>2.0833333333333332E-2</v>
      </c>
      <c r="D10" s="4">
        <v>1.9988425925925927E-2</v>
      </c>
      <c r="E10" s="4">
        <v>1.6180555555555556E-2</v>
      </c>
      <c r="F10" s="4">
        <v>2.8946759259259255E-2</v>
      </c>
      <c r="G10" s="4">
        <v>6.2615740740740748E-3</v>
      </c>
      <c r="H10" s="4">
        <v>5.3935185185185188E-3</v>
      </c>
      <c r="I10" s="4">
        <v>8.217592592592594E-3</v>
      </c>
      <c r="J10" s="5">
        <v>3.16</v>
      </c>
      <c r="K10" s="5">
        <v>3</v>
      </c>
      <c r="L10" s="5">
        <v>3.52</v>
      </c>
      <c r="M10" s="3">
        <v>5</v>
      </c>
    </row>
    <row r="11" spans="1:13" x14ac:dyDescent="0.3">
      <c r="A11" s="3" t="s">
        <v>13</v>
      </c>
      <c r="B11" s="4">
        <v>1.7361111111111112E-2</v>
      </c>
      <c r="C11" s="4">
        <v>2.0833333333333332E-2</v>
      </c>
      <c r="D11" s="4">
        <v>2.0787037037037038E-2</v>
      </c>
      <c r="E11" s="4">
        <v>1.5879629629629629E-2</v>
      </c>
      <c r="F11" s="4">
        <v>2.809027777777778E-2</v>
      </c>
      <c r="G11" s="4">
        <v>5.208333333333333E-3</v>
      </c>
      <c r="H11" s="4">
        <v>4.5370370370370365E-3</v>
      </c>
      <c r="I11" s="4">
        <v>6.168981481481481E-3</v>
      </c>
      <c r="J11" s="5">
        <v>3.95</v>
      </c>
      <c r="K11" s="5">
        <v>3.5</v>
      </c>
      <c r="L11" s="5">
        <v>4.55</v>
      </c>
      <c r="M11" s="3">
        <v>5</v>
      </c>
    </row>
    <row r="12" spans="1:13" x14ac:dyDescent="0.3">
      <c r="A12" s="3" t="s">
        <v>14</v>
      </c>
      <c r="B12" s="4">
        <v>1.7361111111111112E-2</v>
      </c>
      <c r="C12" s="4">
        <v>2.0833333333333332E-2</v>
      </c>
      <c r="D12" s="4">
        <v>2.2569444444444444E-2</v>
      </c>
      <c r="E12" s="4">
        <v>1.9756944444444445E-2</v>
      </c>
      <c r="F12" s="4">
        <v>2.6493055555555558E-2</v>
      </c>
      <c r="G12" s="4">
        <v>7.5462962962962966E-3</v>
      </c>
      <c r="H12" s="4">
        <v>6.7245370370370367E-3</v>
      </c>
      <c r="I12" s="4">
        <v>8.1712962962962963E-3</v>
      </c>
      <c r="J12" s="5">
        <v>2.99</v>
      </c>
      <c r="K12" s="5">
        <v>2.68</v>
      </c>
      <c r="L12" s="5">
        <v>3.29</v>
      </c>
      <c r="M12" s="3">
        <v>5</v>
      </c>
    </row>
    <row r="13" spans="1:13" x14ac:dyDescent="0.3">
      <c r="A13" s="3" t="s">
        <v>15</v>
      </c>
      <c r="B13" s="4">
        <v>1.7361111111111112E-2</v>
      </c>
      <c r="C13" s="4">
        <v>2.0833333333333332E-2</v>
      </c>
      <c r="D13" s="4">
        <v>1.9282407407407408E-2</v>
      </c>
      <c r="E13" s="4">
        <v>1.5879629629629629E-2</v>
      </c>
      <c r="F13" s="4">
        <v>2.5497685185185189E-2</v>
      </c>
      <c r="G13" s="4">
        <v>5.2662037037037035E-3</v>
      </c>
      <c r="H13" s="4">
        <v>4.2476851851851851E-3</v>
      </c>
      <c r="I13" s="4">
        <v>7.3263888888888892E-3</v>
      </c>
      <c r="J13" s="5">
        <v>3.7</v>
      </c>
      <c r="K13" s="5">
        <v>3.4</v>
      </c>
      <c r="L13" s="5">
        <v>4.41</v>
      </c>
      <c r="M13" s="3">
        <v>5</v>
      </c>
    </row>
    <row r="14" spans="1:13" x14ac:dyDescent="0.3">
      <c r="A14" s="3" t="s">
        <v>16</v>
      </c>
      <c r="B14" s="4">
        <v>1.7361111111111112E-2</v>
      </c>
      <c r="C14" s="4">
        <v>2.0833333333333332E-2</v>
      </c>
      <c r="D14" s="4">
        <v>2.476851851851852E-2</v>
      </c>
      <c r="E14" s="4">
        <v>2.2025462962962958E-2</v>
      </c>
      <c r="F14" s="4">
        <v>2.8043981481481479E-2</v>
      </c>
      <c r="G14" s="4">
        <v>8.5532407407407415E-3</v>
      </c>
      <c r="H14" s="4">
        <v>7.5462962962962966E-3</v>
      </c>
      <c r="I14" s="4">
        <v>1.0462962962962964E-2</v>
      </c>
      <c r="J14" s="5">
        <v>2.91</v>
      </c>
      <c r="K14" s="5">
        <v>2.68</v>
      </c>
      <c r="L14" s="5">
        <v>3.29</v>
      </c>
      <c r="M14" s="3">
        <v>5</v>
      </c>
    </row>
    <row r="15" spans="1:13" x14ac:dyDescent="0.3">
      <c r="A15" s="3" t="s">
        <v>17</v>
      </c>
      <c r="B15" s="4">
        <v>1.7361111111111112E-2</v>
      </c>
      <c r="C15" s="4">
        <v>2.0833333333333332E-2</v>
      </c>
      <c r="D15" s="4">
        <v>2.2604166666666665E-2</v>
      </c>
      <c r="E15" s="4">
        <v>1.6793981481481483E-2</v>
      </c>
      <c r="F15" s="4">
        <v>3.0740740740740739E-2</v>
      </c>
      <c r="G15" s="4">
        <v>6.4583333333333333E-3</v>
      </c>
      <c r="H15" s="4">
        <v>5.0925925925925921E-3</v>
      </c>
      <c r="I15" s="4">
        <v>8.8310185185185176E-3</v>
      </c>
      <c r="J15" s="5">
        <v>3.48</v>
      </c>
      <c r="K15" s="5">
        <v>3.2</v>
      </c>
      <c r="L15" s="5">
        <v>4.0199999999999996</v>
      </c>
      <c r="M15" s="3">
        <v>5</v>
      </c>
    </row>
    <row r="16" spans="1:13" x14ac:dyDescent="0.3">
      <c r="A16" s="3" t="s">
        <v>18</v>
      </c>
      <c r="B16" s="4">
        <v>1.7361111111111112E-2</v>
      </c>
      <c r="C16" s="4">
        <v>2.0833333333333332E-2</v>
      </c>
      <c r="D16" s="4">
        <v>2.1111111111111108E-2</v>
      </c>
      <c r="E16" s="4">
        <v>1.4444444444444446E-2</v>
      </c>
      <c r="F16" s="4">
        <v>2.508101851851852E-2</v>
      </c>
      <c r="G16" s="4">
        <v>8.819444444444444E-3</v>
      </c>
      <c r="H16" s="4">
        <v>7.1527777777777787E-3</v>
      </c>
      <c r="I16" s="4">
        <v>1.0208333333333333E-2</v>
      </c>
      <c r="J16" s="5">
        <v>2.38</v>
      </c>
      <c r="K16" s="5">
        <v>2.02</v>
      </c>
      <c r="L16" s="5">
        <v>2.5</v>
      </c>
      <c r="M16" s="3">
        <v>5</v>
      </c>
    </row>
    <row r="17" spans="1:13" x14ac:dyDescent="0.3">
      <c r="A17" s="3" t="s">
        <v>19</v>
      </c>
      <c r="B17" s="4">
        <v>1.7361111111111112E-2</v>
      </c>
      <c r="C17" s="4">
        <v>2.0833333333333332E-2</v>
      </c>
      <c r="D17" s="4">
        <v>1.951388888888889E-2</v>
      </c>
      <c r="E17" s="4">
        <v>1.741898148148148E-2</v>
      </c>
      <c r="F17" s="4">
        <v>2.0405092592592593E-2</v>
      </c>
      <c r="G17" s="4">
        <v>6.2615740740740748E-3</v>
      </c>
      <c r="H17" s="4">
        <v>5.8912037037037032E-3</v>
      </c>
      <c r="I17" s="4">
        <v>6.7361111111111103E-3</v>
      </c>
      <c r="J17" s="5">
        <v>3.12</v>
      </c>
      <c r="K17" s="5">
        <v>2.9</v>
      </c>
      <c r="L17" s="5">
        <v>3.31</v>
      </c>
      <c r="M17" s="3">
        <v>5</v>
      </c>
    </row>
    <row r="18" spans="1:13" x14ac:dyDescent="0.3">
      <c r="A18" s="3" t="s">
        <v>20</v>
      </c>
      <c r="B18" s="4">
        <v>1.7361111111111112E-2</v>
      </c>
      <c r="C18" s="4">
        <v>2.0833333333333332E-2</v>
      </c>
      <c r="D18" s="4">
        <v>2.2546296296296297E-2</v>
      </c>
      <c r="E18" s="4">
        <v>1.7476851851851851E-2</v>
      </c>
      <c r="F18" s="4">
        <v>3.0601851851851852E-2</v>
      </c>
      <c r="G18" s="4">
        <v>9.8842592592592576E-3</v>
      </c>
      <c r="H18" s="4">
        <v>8.1828703703703699E-3</v>
      </c>
      <c r="I18" s="4">
        <v>1.224537037037037E-2</v>
      </c>
      <c r="J18" s="5">
        <v>2.2599999999999998</v>
      </c>
      <c r="K18" s="5">
        <v>2.02</v>
      </c>
      <c r="L18" s="5">
        <v>2.5</v>
      </c>
      <c r="M18" s="3">
        <v>5</v>
      </c>
    </row>
    <row r="19" spans="1:13" x14ac:dyDescent="0.3">
      <c r="A19" s="3" t="s">
        <v>21</v>
      </c>
      <c r="B19" s="4">
        <v>1.7361111111111112E-2</v>
      </c>
      <c r="C19" s="4">
        <v>2.0833333333333332E-2</v>
      </c>
      <c r="D19" s="4">
        <v>1.9837962962962963E-2</v>
      </c>
      <c r="E19" s="4">
        <v>1.6400462962962964E-2</v>
      </c>
      <c r="F19" s="4">
        <v>2.6446759259259264E-2</v>
      </c>
      <c r="G19" s="4">
        <v>6.7592592592592591E-3</v>
      </c>
      <c r="H19" s="4">
        <v>6.0069444444444441E-3</v>
      </c>
      <c r="I19" s="4">
        <v>8.0439814814814818E-3</v>
      </c>
      <c r="J19" s="5">
        <v>2.92</v>
      </c>
      <c r="K19" s="5">
        <v>2.67</v>
      </c>
      <c r="L19" s="5">
        <v>3.29</v>
      </c>
      <c r="M19" s="3">
        <v>5</v>
      </c>
    </row>
    <row r="20" spans="1:13" x14ac:dyDescent="0.3">
      <c r="A20" s="3" t="s">
        <v>22</v>
      </c>
      <c r="B20" s="4">
        <v>1.7361111111111112E-2</v>
      </c>
      <c r="C20" s="4">
        <v>2.0833333333333332E-2</v>
      </c>
      <c r="D20" s="6" t="s">
        <v>35</v>
      </c>
      <c r="E20" s="6" t="s">
        <v>35</v>
      </c>
      <c r="F20" s="6" t="s">
        <v>35</v>
      </c>
      <c r="G20" s="6" t="s">
        <v>35</v>
      </c>
      <c r="H20" s="6" t="s">
        <v>35</v>
      </c>
      <c r="I20" s="6" t="s">
        <v>35</v>
      </c>
      <c r="J20" s="7" t="s">
        <v>35</v>
      </c>
      <c r="K20" s="7" t="s">
        <v>35</v>
      </c>
      <c r="L20" s="7" t="s">
        <v>35</v>
      </c>
      <c r="M20" s="3">
        <v>0</v>
      </c>
    </row>
    <row r="21" spans="1:13" x14ac:dyDescent="0.3">
      <c r="A21" s="3" t="s">
        <v>23</v>
      </c>
      <c r="B21" s="4">
        <v>1.7361111111111112E-2</v>
      </c>
      <c r="C21" s="4">
        <v>2.0833333333333332E-2</v>
      </c>
      <c r="D21" s="4">
        <v>2.0150462962962964E-2</v>
      </c>
      <c r="E21" s="4">
        <v>1.712962962962963E-2</v>
      </c>
      <c r="F21" s="4">
        <v>2.3310185185185187E-2</v>
      </c>
      <c r="G21" s="4">
        <v>8.5416666666666679E-3</v>
      </c>
      <c r="H21" s="4">
        <v>7.4189814814814813E-3</v>
      </c>
      <c r="I21" s="4">
        <v>9.780092592592592E-3</v>
      </c>
      <c r="J21" s="5">
        <v>2.38</v>
      </c>
      <c r="K21" s="5">
        <v>2.02</v>
      </c>
      <c r="L21" s="5">
        <v>2.93</v>
      </c>
      <c r="M21" s="3">
        <v>5</v>
      </c>
    </row>
    <row r="22" spans="1:13" x14ac:dyDescent="0.3">
      <c r="A22" s="3" t="s">
        <v>24</v>
      </c>
      <c r="B22" s="6" t="s">
        <v>39</v>
      </c>
      <c r="C22" s="6" t="s">
        <v>39</v>
      </c>
      <c r="D22" s="6" t="s">
        <v>35</v>
      </c>
      <c r="E22" s="6" t="s">
        <v>35</v>
      </c>
      <c r="F22" s="6" t="s">
        <v>35</v>
      </c>
      <c r="G22" s="6" t="s">
        <v>35</v>
      </c>
      <c r="H22" s="6" t="s">
        <v>35</v>
      </c>
      <c r="I22" s="6" t="s">
        <v>35</v>
      </c>
      <c r="J22" s="7" t="s">
        <v>35</v>
      </c>
      <c r="K22" s="7" t="s">
        <v>35</v>
      </c>
      <c r="L22" s="7" t="s">
        <v>35</v>
      </c>
      <c r="M22" s="3">
        <v>0</v>
      </c>
    </row>
    <row r="23" spans="1:13" x14ac:dyDescent="0.3">
      <c r="A23" s="3" t="s">
        <v>25</v>
      </c>
      <c r="B23" s="6" t="s">
        <v>39</v>
      </c>
      <c r="C23" s="6" t="s">
        <v>39</v>
      </c>
      <c r="D23" s="4">
        <v>2.508101851851852E-2</v>
      </c>
      <c r="E23" s="4">
        <v>2.0208333333333335E-2</v>
      </c>
      <c r="F23" s="4">
        <v>2.9953703703703705E-2</v>
      </c>
      <c r="G23" s="4">
        <v>1.119212962962963E-2</v>
      </c>
      <c r="H23" s="4">
        <v>0.01</v>
      </c>
      <c r="I23" s="4">
        <v>1.2372685185185186E-2</v>
      </c>
      <c r="J23" s="5">
        <v>2.2200000000000002</v>
      </c>
      <c r="K23" s="5">
        <v>2.02</v>
      </c>
      <c r="L23" s="5">
        <v>2.42</v>
      </c>
      <c r="M23" s="3">
        <v>2</v>
      </c>
    </row>
    <row r="24" spans="1:13" x14ac:dyDescent="0.3">
      <c r="A24" s="3" t="s">
        <v>26</v>
      </c>
      <c r="B24" s="6" t="s">
        <v>40</v>
      </c>
      <c r="C24" s="6" t="s">
        <v>40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7" t="s">
        <v>35</v>
      </c>
      <c r="K24" s="7" t="s">
        <v>35</v>
      </c>
      <c r="L24" s="7" t="s">
        <v>35</v>
      </c>
      <c r="M24" s="3">
        <v>0</v>
      </c>
    </row>
    <row r="25" spans="1:13" x14ac:dyDescent="0.3">
      <c r="A25" s="3" t="s">
        <v>27</v>
      </c>
      <c r="B25" s="6" t="s">
        <v>40</v>
      </c>
      <c r="C25" s="6" t="s">
        <v>40</v>
      </c>
      <c r="D25" s="4">
        <v>2.0057870370370368E-2</v>
      </c>
      <c r="E25" s="4">
        <v>2.0057870370370368E-2</v>
      </c>
      <c r="F25" s="4">
        <v>2.0057870370370368E-2</v>
      </c>
      <c r="G25" s="4">
        <v>1.238425925925926E-2</v>
      </c>
      <c r="H25" s="4">
        <v>1.238425925925926E-2</v>
      </c>
      <c r="I25" s="4">
        <v>1.238425925925926E-2</v>
      </c>
      <c r="J25" s="5">
        <v>1.62</v>
      </c>
      <c r="K25" s="5">
        <v>1.62</v>
      </c>
      <c r="L25" s="5">
        <v>1.62</v>
      </c>
      <c r="M25" s="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1687-1856-4C27-B51B-1F094777135C}">
  <dimension ref="A1:M25"/>
  <sheetViews>
    <sheetView workbookViewId="0">
      <selection activeCell="C27" sqref="C27"/>
    </sheetView>
  </sheetViews>
  <sheetFormatPr defaultRowHeight="14.4" x14ac:dyDescent="0.3"/>
  <cols>
    <col min="2" max="13" width="14" customWidth="1"/>
  </cols>
  <sheetData>
    <row r="1" spans="1:13" x14ac:dyDescent="0.3">
      <c r="A1" s="2" t="s">
        <v>0</v>
      </c>
      <c r="B1" s="2" t="s">
        <v>37</v>
      </c>
      <c r="C1" s="2" t="s">
        <v>36</v>
      </c>
      <c r="D1" s="2" t="s">
        <v>1</v>
      </c>
      <c r="E1" s="2" t="s">
        <v>2</v>
      </c>
      <c r="F1" s="2" t="s">
        <v>3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</row>
    <row r="2" spans="1:13" x14ac:dyDescent="0.3">
      <c r="A2" s="3" t="s">
        <v>4</v>
      </c>
      <c r="B2" s="4">
        <v>8.3333333333333332E-3</v>
      </c>
      <c r="C2" s="4">
        <v>1.0416666666666666E-2</v>
      </c>
      <c r="D2" s="8" t="s">
        <v>41</v>
      </c>
      <c r="E2" s="4"/>
      <c r="F2" s="4"/>
      <c r="G2" s="4"/>
      <c r="H2" s="4"/>
      <c r="I2" s="4"/>
      <c r="J2" s="5"/>
      <c r="K2" s="5"/>
      <c r="L2" s="5"/>
      <c r="M2" s="3"/>
    </row>
    <row r="3" spans="1:13" x14ac:dyDescent="0.3">
      <c r="A3" s="3" t="s">
        <v>5</v>
      </c>
      <c r="B3" s="4">
        <v>8.3333333333333332E-3</v>
      </c>
      <c r="C3" s="4">
        <v>1.0416666666666666E-2</v>
      </c>
      <c r="D3" s="8" t="s">
        <v>41</v>
      </c>
      <c r="E3" s="4"/>
      <c r="F3" s="4"/>
      <c r="G3" s="4"/>
      <c r="H3" s="4"/>
      <c r="I3" s="4"/>
      <c r="J3" s="5"/>
      <c r="K3" s="5"/>
      <c r="L3" s="5"/>
      <c r="M3" s="3"/>
    </row>
    <row r="4" spans="1:13" x14ac:dyDescent="0.3">
      <c r="A4" s="3" t="s">
        <v>6</v>
      </c>
      <c r="B4" s="4">
        <v>8.3333333333333332E-3</v>
      </c>
      <c r="C4" s="4">
        <v>1.0416666666666666E-2</v>
      </c>
      <c r="D4" s="8" t="s">
        <v>41</v>
      </c>
      <c r="E4" s="4"/>
      <c r="F4" s="4"/>
      <c r="G4" s="4"/>
      <c r="H4" s="4"/>
      <c r="I4" s="4"/>
      <c r="J4" s="5"/>
      <c r="K4" s="5"/>
      <c r="L4" s="5"/>
      <c r="M4" s="3"/>
    </row>
    <row r="5" spans="1:13" x14ac:dyDescent="0.3">
      <c r="A5" s="3" t="s">
        <v>7</v>
      </c>
      <c r="B5" s="4">
        <v>8.3333333333333332E-3</v>
      </c>
      <c r="C5" s="4">
        <v>1.0416666666666666E-2</v>
      </c>
      <c r="D5" s="8" t="s">
        <v>41</v>
      </c>
      <c r="E5" s="4"/>
      <c r="F5" s="4"/>
      <c r="G5" s="4"/>
      <c r="H5" s="4"/>
      <c r="I5" s="4"/>
      <c r="J5" s="5"/>
      <c r="K5" s="5"/>
      <c r="L5" s="5"/>
      <c r="M5" s="3"/>
    </row>
    <row r="6" spans="1:13" x14ac:dyDescent="0.3">
      <c r="A6" s="3" t="s">
        <v>8</v>
      </c>
      <c r="B6" s="4">
        <v>8.3333333333333332E-3</v>
      </c>
      <c r="C6" s="4">
        <v>1.0416666666666666E-2</v>
      </c>
      <c r="D6" s="8" t="s">
        <v>41</v>
      </c>
      <c r="E6" s="4"/>
      <c r="F6" s="4"/>
      <c r="G6" s="4"/>
      <c r="H6" s="4"/>
      <c r="I6" s="4"/>
      <c r="J6" s="5"/>
      <c r="K6" s="5"/>
      <c r="L6" s="5"/>
      <c r="M6" s="3"/>
    </row>
    <row r="7" spans="1:13" x14ac:dyDescent="0.3">
      <c r="A7" s="3" t="s">
        <v>9</v>
      </c>
      <c r="B7" s="4">
        <v>8.3333333333333332E-3</v>
      </c>
      <c r="C7" s="4">
        <v>1.0416666666666666E-2</v>
      </c>
      <c r="D7" s="8" t="s">
        <v>41</v>
      </c>
      <c r="E7" s="4"/>
      <c r="F7" s="4"/>
      <c r="G7" s="4"/>
      <c r="H7" s="4"/>
      <c r="I7" s="4"/>
      <c r="J7" s="5"/>
      <c r="K7" s="5"/>
      <c r="L7" s="5"/>
      <c r="M7" s="3"/>
    </row>
    <row r="8" spans="1:13" x14ac:dyDescent="0.3">
      <c r="A8" s="3" t="s">
        <v>10</v>
      </c>
      <c r="B8" s="4">
        <v>8.3333333333333332E-3</v>
      </c>
      <c r="C8" s="4">
        <v>1.0416666666666666E-2</v>
      </c>
      <c r="D8" s="8" t="s">
        <v>41</v>
      </c>
      <c r="E8" s="4"/>
      <c r="F8" s="4"/>
      <c r="G8" s="4"/>
      <c r="H8" s="4"/>
      <c r="I8" s="4"/>
      <c r="J8" s="5"/>
      <c r="K8" s="5"/>
      <c r="L8" s="5"/>
      <c r="M8" s="3"/>
    </row>
    <row r="9" spans="1:13" x14ac:dyDescent="0.3">
      <c r="A9" s="3" t="s">
        <v>11</v>
      </c>
      <c r="B9" s="4">
        <v>8.3333333333333332E-3</v>
      </c>
      <c r="C9" s="4">
        <v>1.0416666666666666E-2</v>
      </c>
      <c r="D9" s="8" t="s">
        <v>41</v>
      </c>
      <c r="E9" s="4"/>
      <c r="F9" s="4"/>
      <c r="G9" s="4"/>
      <c r="H9" s="4"/>
      <c r="I9" s="4"/>
      <c r="J9" s="5"/>
      <c r="K9" s="5"/>
      <c r="L9" s="5"/>
      <c r="M9" s="3"/>
    </row>
    <row r="10" spans="1:13" x14ac:dyDescent="0.3">
      <c r="A10" s="3" t="s">
        <v>12</v>
      </c>
      <c r="B10" s="4">
        <v>8.3333333333333332E-3</v>
      </c>
      <c r="C10" s="4">
        <v>1.0416666666666666E-2</v>
      </c>
      <c r="D10" s="8" t="s">
        <v>41</v>
      </c>
      <c r="E10" s="4"/>
      <c r="F10" s="4"/>
      <c r="G10" s="4"/>
      <c r="H10" s="4"/>
      <c r="I10" s="4"/>
      <c r="J10" s="5"/>
      <c r="K10" s="5"/>
      <c r="L10" s="5"/>
      <c r="M10" s="3"/>
    </row>
    <row r="11" spans="1:13" x14ac:dyDescent="0.3">
      <c r="A11" s="3" t="s">
        <v>13</v>
      </c>
      <c r="B11" s="4">
        <v>8.3333333333333332E-3</v>
      </c>
      <c r="C11" s="4">
        <v>1.0416666666666666E-2</v>
      </c>
      <c r="D11" s="8" t="s">
        <v>41</v>
      </c>
      <c r="E11" s="4"/>
      <c r="F11" s="4"/>
      <c r="G11" s="4"/>
      <c r="H11" s="4"/>
      <c r="I11" s="4"/>
      <c r="J11" s="5"/>
      <c r="K11" s="5"/>
      <c r="L11" s="5"/>
      <c r="M11" s="3"/>
    </row>
    <row r="12" spans="1:13" x14ac:dyDescent="0.3">
      <c r="A12" s="3" t="s">
        <v>14</v>
      </c>
      <c r="B12" s="4">
        <v>8.3333333333333332E-3</v>
      </c>
      <c r="C12" s="4">
        <v>1.0416666666666666E-2</v>
      </c>
      <c r="D12" s="8" t="s">
        <v>41</v>
      </c>
      <c r="E12" s="4"/>
      <c r="F12" s="4"/>
      <c r="G12" s="4"/>
      <c r="H12" s="4"/>
      <c r="I12" s="4"/>
      <c r="J12" s="5"/>
      <c r="K12" s="5"/>
      <c r="L12" s="5"/>
      <c r="M12" s="3"/>
    </row>
    <row r="13" spans="1:13" x14ac:dyDescent="0.3">
      <c r="A13" s="3" t="s">
        <v>15</v>
      </c>
      <c r="B13" s="4">
        <v>8.3333333333333332E-3</v>
      </c>
      <c r="C13" s="4">
        <v>1.0416666666666666E-2</v>
      </c>
      <c r="D13" s="8" t="s">
        <v>41</v>
      </c>
      <c r="E13" s="4"/>
      <c r="F13" s="4"/>
      <c r="G13" s="4"/>
      <c r="H13" s="4"/>
      <c r="I13" s="4"/>
      <c r="J13" s="5"/>
      <c r="K13" s="5"/>
      <c r="L13" s="5"/>
      <c r="M13" s="3"/>
    </row>
    <row r="14" spans="1:13" x14ac:dyDescent="0.3">
      <c r="A14" s="3" t="s">
        <v>16</v>
      </c>
      <c r="B14" s="4">
        <v>8.3333333333333332E-3</v>
      </c>
      <c r="C14" s="4">
        <v>1.0416666666666666E-2</v>
      </c>
      <c r="D14" s="8" t="s">
        <v>41</v>
      </c>
      <c r="E14" s="4"/>
      <c r="F14" s="4"/>
      <c r="G14" s="4"/>
      <c r="H14" s="4"/>
      <c r="I14" s="4"/>
      <c r="J14" s="5"/>
      <c r="K14" s="5"/>
      <c r="L14" s="5"/>
      <c r="M14" s="3"/>
    </row>
    <row r="15" spans="1:13" x14ac:dyDescent="0.3">
      <c r="A15" s="3" t="s">
        <v>17</v>
      </c>
      <c r="B15" s="4">
        <v>8.3333333333333332E-3</v>
      </c>
      <c r="C15" s="4">
        <v>1.0416666666666666E-2</v>
      </c>
      <c r="D15" s="8" t="s">
        <v>41</v>
      </c>
      <c r="E15" s="4"/>
      <c r="F15" s="4"/>
      <c r="G15" s="4"/>
      <c r="H15" s="4"/>
      <c r="I15" s="4"/>
      <c r="J15" s="5"/>
      <c r="K15" s="5"/>
      <c r="L15" s="5"/>
      <c r="M15" s="3"/>
    </row>
    <row r="16" spans="1:13" x14ac:dyDescent="0.3">
      <c r="A16" s="3" t="s">
        <v>18</v>
      </c>
      <c r="B16" s="4">
        <v>8.3333333333333332E-3</v>
      </c>
      <c r="C16" s="4">
        <v>1.0416666666666666E-2</v>
      </c>
      <c r="D16" s="8" t="s">
        <v>41</v>
      </c>
      <c r="E16" s="4"/>
      <c r="F16" s="4"/>
      <c r="G16" s="4"/>
      <c r="H16" s="4"/>
      <c r="I16" s="4"/>
      <c r="J16" s="5"/>
      <c r="K16" s="5"/>
      <c r="L16" s="5"/>
      <c r="M16" s="3"/>
    </row>
    <row r="17" spans="1:13" x14ac:dyDescent="0.3">
      <c r="A17" s="3" t="s">
        <v>19</v>
      </c>
      <c r="B17" s="4">
        <v>8.3333333333333332E-3</v>
      </c>
      <c r="C17" s="4">
        <v>1.0416666666666666E-2</v>
      </c>
      <c r="D17" s="8" t="s">
        <v>41</v>
      </c>
      <c r="E17" s="4"/>
      <c r="F17" s="4"/>
      <c r="G17" s="4"/>
      <c r="H17" s="4"/>
      <c r="I17" s="4"/>
      <c r="J17" s="5"/>
      <c r="K17" s="5"/>
      <c r="L17" s="5"/>
      <c r="M17" s="3"/>
    </row>
    <row r="18" spans="1:13" x14ac:dyDescent="0.3">
      <c r="A18" s="3" t="s">
        <v>20</v>
      </c>
      <c r="B18" s="4">
        <v>8.3333333333333332E-3</v>
      </c>
      <c r="C18" s="4">
        <v>1.0416666666666666E-2</v>
      </c>
      <c r="D18" s="8" t="s">
        <v>41</v>
      </c>
      <c r="E18" s="4"/>
      <c r="F18" s="4"/>
      <c r="G18" s="4"/>
      <c r="H18" s="4"/>
      <c r="I18" s="4"/>
      <c r="J18" s="5"/>
      <c r="K18" s="5"/>
      <c r="L18" s="5"/>
      <c r="M18" s="3"/>
    </row>
    <row r="19" spans="1:13" x14ac:dyDescent="0.3">
      <c r="A19" s="3" t="s">
        <v>21</v>
      </c>
      <c r="B19" s="4">
        <v>8.3333333333333332E-3</v>
      </c>
      <c r="C19" s="4">
        <v>1.0416666666666666E-2</v>
      </c>
      <c r="D19" s="8" t="s">
        <v>41</v>
      </c>
      <c r="E19" s="4"/>
      <c r="F19" s="4"/>
      <c r="G19" s="4"/>
      <c r="H19" s="4"/>
      <c r="I19" s="4"/>
      <c r="J19" s="5"/>
      <c r="K19" s="5"/>
      <c r="L19" s="5"/>
      <c r="M19" s="3"/>
    </row>
    <row r="20" spans="1:13" x14ac:dyDescent="0.3">
      <c r="A20" s="3" t="s">
        <v>22</v>
      </c>
      <c r="B20" s="4">
        <v>8.3333333333333332E-3</v>
      </c>
      <c r="C20" s="4">
        <v>1.0416666666666666E-2</v>
      </c>
      <c r="D20" s="8" t="s">
        <v>41</v>
      </c>
      <c r="E20" s="4"/>
      <c r="F20" s="4"/>
      <c r="G20" s="4"/>
      <c r="H20" s="4"/>
      <c r="I20" s="4"/>
      <c r="J20" s="5"/>
      <c r="K20" s="5"/>
      <c r="L20" s="5"/>
      <c r="M20" s="3"/>
    </row>
    <row r="21" spans="1:13" x14ac:dyDescent="0.3">
      <c r="A21" s="3" t="s">
        <v>23</v>
      </c>
      <c r="B21" s="4">
        <v>8.3333333333333332E-3</v>
      </c>
      <c r="C21" s="4">
        <v>1.0416666666666666E-2</v>
      </c>
      <c r="D21" s="8" t="s">
        <v>41</v>
      </c>
      <c r="E21" s="4"/>
      <c r="F21" s="4"/>
      <c r="G21" s="4"/>
      <c r="H21" s="4"/>
      <c r="I21" s="4"/>
      <c r="J21" s="5"/>
      <c r="K21" s="5"/>
      <c r="L21" s="5"/>
      <c r="M21" s="3"/>
    </row>
    <row r="22" spans="1:13" x14ac:dyDescent="0.3">
      <c r="A22" s="3" t="s">
        <v>24</v>
      </c>
      <c r="B22" s="4">
        <v>8.3333333333333332E-3</v>
      </c>
      <c r="C22" s="4">
        <v>1.0416666666666666E-2</v>
      </c>
      <c r="D22" s="8" t="s">
        <v>41</v>
      </c>
      <c r="E22" s="6"/>
      <c r="F22" s="6"/>
      <c r="G22" s="6"/>
      <c r="H22" s="6"/>
      <c r="I22" s="6"/>
      <c r="J22" s="7"/>
      <c r="K22" s="7"/>
      <c r="L22" s="7"/>
      <c r="M22" s="3"/>
    </row>
    <row r="23" spans="1:13" x14ac:dyDescent="0.3">
      <c r="A23" s="3" t="s">
        <v>25</v>
      </c>
      <c r="B23" s="4">
        <v>8.3333333333333332E-3</v>
      </c>
      <c r="C23" s="4">
        <v>1.0416666666666666E-2</v>
      </c>
      <c r="D23" s="8" t="s">
        <v>41</v>
      </c>
      <c r="E23" s="4"/>
      <c r="F23" s="4"/>
      <c r="G23" s="4"/>
      <c r="H23" s="4"/>
      <c r="I23" s="4"/>
      <c r="J23" s="5"/>
      <c r="K23" s="5"/>
      <c r="L23" s="5"/>
      <c r="M23" s="3"/>
    </row>
    <row r="24" spans="1:13" x14ac:dyDescent="0.3">
      <c r="A24" s="3" t="s">
        <v>26</v>
      </c>
      <c r="B24" s="4">
        <v>8.3333333333333332E-3</v>
      </c>
      <c r="C24" s="4">
        <v>1.0416666666666666E-2</v>
      </c>
      <c r="D24" s="8" t="s">
        <v>41</v>
      </c>
      <c r="E24" s="6"/>
      <c r="F24" s="6"/>
      <c r="G24" s="6"/>
      <c r="H24" s="6"/>
      <c r="I24" s="6"/>
      <c r="J24" s="7"/>
      <c r="K24" s="7"/>
      <c r="L24" s="7"/>
      <c r="M24" s="3"/>
    </row>
    <row r="25" spans="1:13" x14ac:dyDescent="0.3">
      <c r="A25" s="3" t="s">
        <v>27</v>
      </c>
      <c r="B25" s="4">
        <v>8.3333333333333332E-3</v>
      </c>
      <c r="C25" s="4">
        <v>1.0416666666666666E-2</v>
      </c>
      <c r="D25" s="8" t="s">
        <v>41</v>
      </c>
      <c r="E25" s="4"/>
      <c r="F25" s="4"/>
      <c r="G25" s="4"/>
      <c r="H25" s="4"/>
      <c r="I25" s="4"/>
      <c r="J25" s="5"/>
      <c r="K25" s="5"/>
      <c r="L25" s="5"/>
      <c r="M2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D573-1C74-4348-999A-F977098D7EEF}">
  <dimension ref="A1:BU269"/>
  <sheetViews>
    <sheetView workbookViewId="0">
      <selection activeCell="D83" sqref="D83"/>
    </sheetView>
  </sheetViews>
  <sheetFormatPr defaultRowHeight="14.4" x14ac:dyDescent="0.3"/>
  <cols>
    <col min="1" max="1" width="13.5546875" style="15" bestFit="1" customWidth="1"/>
    <col min="2" max="73" width="8.88671875" style="15"/>
  </cols>
  <sheetData>
    <row r="1" spans="1:73" x14ac:dyDescent="0.3">
      <c r="A1" s="9" t="s">
        <v>43</v>
      </c>
      <c r="B1" s="10" t="s">
        <v>44</v>
      </c>
      <c r="C1" s="11" t="s">
        <v>45</v>
      </c>
      <c r="D1" s="12" t="s">
        <v>46</v>
      </c>
      <c r="E1" s="10" t="s">
        <v>47</v>
      </c>
      <c r="F1" s="11" t="s">
        <v>48</v>
      </c>
      <c r="G1" s="12" t="s">
        <v>49</v>
      </c>
      <c r="H1" s="10" t="s">
        <v>50</v>
      </c>
      <c r="I1" s="11" t="s">
        <v>51</v>
      </c>
      <c r="J1" s="12" t="s">
        <v>52</v>
      </c>
      <c r="K1" s="10" t="s">
        <v>53</v>
      </c>
      <c r="L1" s="11" t="s">
        <v>54</v>
      </c>
      <c r="M1" s="12" t="s">
        <v>55</v>
      </c>
      <c r="N1" s="10" t="s">
        <v>56</v>
      </c>
      <c r="O1" s="11" t="s">
        <v>57</v>
      </c>
      <c r="P1" s="12" t="s">
        <v>58</v>
      </c>
      <c r="Q1" s="10" t="s">
        <v>59</v>
      </c>
      <c r="R1" s="11" t="s">
        <v>60</v>
      </c>
      <c r="S1" s="12" t="s">
        <v>61</v>
      </c>
      <c r="T1" s="10" t="s">
        <v>62</v>
      </c>
      <c r="U1" s="11" t="s">
        <v>63</v>
      </c>
      <c r="V1" s="12" t="s">
        <v>64</v>
      </c>
      <c r="W1" s="10" t="s">
        <v>65</v>
      </c>
      <c r="X1" s="11" t="s">
        <v>66</v>
      </c>
      <c r="Y1" s="12" t="s">
        <v>67</v>
      </c>
      <c r="Z1" s="10" t="s">
        <v>68</v>
      </c>
      <c r="AA1" s="11" t="s">
        <v>69</v>
      </c>
      <c r="AB1" s="12" t="s">
        <v>70</v>
      </c>
      <c r="AC1" s="10" t="s">
        <v>71</v>
      </c>
      <c r="AD1" s="11" t="s">
        <v>72</v>
      </c>
      <c r="AE1" s="12" t="s">
        <v>73</v>
      </c>
      <c r="AF1" s="10" t="s">
        <v>74</v>
      </c>
      <c r="AG1" s="11" t="s">
        <v>75</v>
      </c>
      <c r="AH1" s="12" t="s">
        <v>76</v>
      </c>
      <c r="AI1" s="10" t="s">
        <v>77</v>
      </c>
      <c r="AJ1" s="11" t="s">
        <v>78</v>
      </c>
      <c r="AK1" s="12" t="s">
        <v>79</v>
      </c>
      <c r="AL1" s="10" t="s">
        <v>80</v>
      </c>
      <c r="AM1" s="11" t="s">
        <v>81</v>
      </c>
      <c r="AN1" s="12" t="s">
        <v>82</v>
      </c>
      <c r="AO1" s="10" t="s">
        <v>83</v>
      </c>
      <c r="AP1" s="11" t="s">
        <v>84</v>
      </c>
      <c r="AQ1" s="12" t="s">
        <v>85</v>
      </c>
      <c r="AR1" s="10" t="s">
        <v>86</v>
      </c>
      <c r="AS1" s="11" t="s">
        <v>87</v>
      </c>
      <c r="AT1" s="12" t="s">
        <v>88</v>
      </c>
      <c r="AU1" s="10" t="s">
        <v>89</v>
      </c>
      <c r="AV1" s="11" t="s">
        <v>90</v>
      </c>
      <c r="AW1" s="12" t="s">
        <v>91</v>
      </c>
      <c r="AX1" s="10" t="s">
        <v>92</v>
      </c>
      <c r="AY1" s="11" t="s">
        <v>93</v>
      </c>
      <c r="AZ1" s="12" t="s">
        <v>94</v>
      </c>
      <c r="BA1" s="10" t="s">
        <v>95</v>
      </c>
      <c r="BB1" s="11" t="s">
        <v>96</v>
      </c>
      <c r="BC1" s="12" t="s">
        <v>97</v>
      </c>
      <c r="BD1" s="10" t="s">
        <v>98</v>
      </c>
      <c r="BE1" s="11" t="s">
        <v>99</v>
      </c>
      <c r="BF1" s="12" t="s">
        <v>100</v>
      </c>
      <c r="BG1" s="10" t="s">
        <v>101</v>
      </c>
      <c r="BH1" s="11" t="s">
        <v>102</v>
      </c>
      <c r="BI1" s="12" t="s">
        <v>103</v>
      </c>
      <c r="BJ1" s="10" t="s">
        <v>104</v>
      </c>
      <c r="BK1" s="11" t="s">
        <v>105</v>
      </c>
      <c r="BL1" s="12" t="s">
        <v>106</v>
      </c>
      <c r="BM1" s="10" t="s">
        <v>107</v>
      </c>
      <c r="BN1" s="11" t="s">
        <v>108</v>
      </c>
      <c r="BO1" s="12" t="s">
        <v>109</v>
      </c>
      <c r="BP1" s="10" t="s">
        <v>110</v>
      </c>
      <c r="BQ1" s="11" t="s">
        <v>111</v>
      </c>
      <c r="BR1" s="12" t="s">
        <v>112</v>
      </c>
      <c r="BS1" s="10" t="s">
        <v>113</v>
      </c>
      <c r="BT1" s="11" t="s">
        <v>114</v>
      </c>
      <c r="BU1" s="12" t="s">
        <v>115</v>
      </c>
    </row>
    <row r="2" spans="1:73" x14ac:dyDescent="0.3">
      <c r="A2" s="13" t="s">
        <v>166</v>
      </c>
      <c r="B2" s="14"/>
      <c r="D2" s="16"/>
      <c r="E2" s="14">
        <v>4.6712962962962963E-2</v>
      </c>
      <c r="F2" s="15">
        <v>9.15</v>
      </c>
      <c r="G2" s="16">
        <f>E2/F2</f>
        <v>5.1052418538757331E-3</v>
      </c>
      <c r="H2" s="14">
        <v>3.2789351851851854E-2</v>
      </c>
      <c r="I2" s="15">
        <v>5.4749999999999996</v>
      </c>
      <c r="J2" s="16">
        <f>H2/I2</f>
        <v>5.988922712667006E-3</v>
      </c>
      <c r="K2" s="14">
        <v>3.2800925925925928E-2</v>
      </c>
      <c r="L2" s="15">
        <v>7.625</v>
      </c>
      <c r="M2" s="16">
        <f>K2/L2</f>
        <v>4.3017607771706134E-3</v>
      </c>
      <c r="N2" s="14">
        <v>2.5567129629629634E-2</v>
      </c>
      <c r="O2" s="15">
        <v>4.9249999999999998</v>
      </c>
      <c r="P2" s="16">
        <f>N2/O2</f>
        <v>5.1912953562699765E-3</v>
      </c>
      <c r="Q2" s="14">
        <v>3.1006944444444445E-2</v>
      </c>
      <c r="R2" s="15">
        <v>7.25</v>
      </c>
      <c r="S2" s="16">
        <f>Q2/R2</f>
        <v>4.2768199233716477E-3</v>
      </c>
      <c r="T2" s="14">
        <v>2.642361111111111E-2</v>
      </c>
      <c r="U2" s="15">
        <v>4.8250000000000002</v>
      </c>
      <c r="V2" s="16">
        <f>T2/U2</f>
        <v>5.4763960852043745E-3</v>
      </c>
      <c r="W2" s="14">
        <v>3.0104166666666668E-2</v>
      </c>
      <c r="X2" s="15">
        <v>6.8</v>
      </c>
      <c r="Y2" s="16">
        <f>W2/X2</f>
        <v>4.4270833333333332E-3</v>
      </c>
      <c r="Z2" s="14">
        <v>2.7928240740740743E-2</v>
      </c>
      <c r="AA2" s="15">
        <v>4.4749999999999996</v>
      </c>
      <c r="AB2" s="16">
        <f>Z2/AA2</f>
        <v>6.2409476515621776E-3</v>
      </c>
      <c r="AC2" s="14">
        <v>2.7800925925925923E-2</v>
      </c>
      <c r="AD2" s="15">
        <v>5.9749999999999996</v>
      </c>
      <c r="AE2" s="16">
        <f>AC2/AD2</f>
        <v>4.6528746319541301E-3</v>
      </c>
      <c r="AF2" s="14">
        <v>2.8032407407407409E-2</v>
      </c>
      <c r="AG2" s="15">
        <v>4.1749999999999998</v>
      </c>
      <c r="AH2" s="16">
        <f>AF2/AG2</f>
        <v>6.7143490796185415E-3</v>
      </c>
      <c r="AI2" s="14">
        <v>2.9872685185185183E-2</v>
      </c>
      <c r="AJ2" s="15">
        <v>5.4749999999999996</v>
      </c>
      <c r="AK2" s="16">
        <f>AI2/AJ2</f>
        <v>5.4561982073397597E-3</v>
      </c>
      <c r="AL2" s="14">
        <v>2.3020833333333334E-2</v>
      </c>
      <c r="AM2" s="15">
        <v>3.5249999999999999</v>
      </c>
      <c r="AN2" s="16">
        <f>AL2/AM2</f>
        <v>6.5307328605200953E-3</v>
      </c>
      <c r="AO2" s="14">
        <v>2.8356481481481483E-2</v>
      </c>
      <c r="AP2" s="15">
        <v>4.9249999999999998</v>
      </c>
      <c r="AQ2" s="16">
        <f>AO2/AP2</f>
        <v>5.7576612145140071E-3</v>
      </c>
      <c r="AR2" s="14">
        <v>3.2858796296296296E-2</v>
      </c>
      <c r="AS2" s="15">
        <v>3.0750000000000002</v>
      </c>
      <c r="AT2" s="16">
        <f>AR2/AS2</f>
        <v>1.0685787413429688E-2</v>
      </c>
      <c r="AU2" s="14">
        <v>2.4988425925925928E-2</v>
      </c>
      <c r="AV2" s="15">
        <v>4.1740000000000004</v>
      </c>
      <c r="AW2" s="16">
        <f>AU2/AV2</f>
        <v>5.9866856554685972E-3</v>
      </c>
      <c r="AX2" s="14">
        <v>3.2199074074074074E-2</v>
      </c>
      <c r="AY2" s="15">
        <v>2.875</v>
      </c>
      <c r="AZ2" s="16">
        <f>AX2/AY2</f>
        <v>1.1199677938808373E-2</v>
      </c>
      <c r="BA2" s="14">
        <v>2.4849537037037035E-2</v>
      </c>
      <c r="BB2" s="15">
        <v>3.5750000000000002</v>
      </c>
      <c r="BC2" s="16">
        <f>BA2/BB2</f>
        <v>6.9509194509194501E-3</v>
      </c>
      <c r="BD2" s="14"/>
      <c r="BF2" s="16"/>
      <c r="BG2" s="14">
        <v>3.6851851851851851E-2</v>
      </c>
      <c r="BH2" s="15">
        <v>3.05</v>
      </c>
      <c r="BI2" s="16">
        <f>BG2/BH2</f>
        <v>1.2082574377656346E-2</v>
      </c>
      <c r="BJ2" s="14"/>
      <c r="BL2" s="16"/>
      <c r="BM2" s="14"/>
      <c r="BO2" s="16"/>
      <c r="BP2" s="14"/>
      <c r="BR2" s="16"/>
      <c r="BS2" s="14"/>
      <c r="BU2" s="16"/>
    </row>
    <row r="3" spans="1:73" x14ac:dyDescent="0.3">
      <c r="A3" s="13" t="s">
        <v>167</v>
      </c>
      <c r="B3" s="14">
        <v>3.5289351851851856E-2</v>
      </c>
      <c r="C3" s="15">
        <v>4.62</v>
      </c>
      <c r="D3" s="16">
        <f t="shared" ref="D3:D8" si="0">B3/C3</f>
        <v>7.638387846721181E-3</v>
      </c>
      <c r="E3" s="14">
        <v>3.4039351851851855E-2</v>
      </c>
      <c r="F3" s="15">
        <v>6.36</v>
      </c>
      <c r="G3" s="16">
        <f t="shared" ref="G3:G9" si="1">E3/F3</f>
        <v>5.352099347775449E-3</v>
      </c>
      <c r="H3" s="14">
        <v>2.8865740740740744E-2</v>
      </c>
      <c r="I3" s="15">
        <v>4.62</v>
      </c>
      <c r="J3" s="16">
        <f t="shared" ref="J3:J9" si="2">H3/I3</f>
        <v>6.2479958313291653E-3</v>
      </c>
      <c r="K3" s="14">
        <v>3.2326388888888884E-2</v>
      </c>
      <c r="L3" s="15">
        <v>5.94</v>
      </c>
      <c r="M3" s="16">
        <f t="shared" ref="M3:M9" si="3">K3/L3</f>
        <v>5.4421530115974547E-3</v>
      </c>
      <c r="N3" s="14">
        <v>2.6979166666666669E-2</v>
      </c>
      <c r="O3" s="15">
        <v>4.4800000000000004</v>
      </c>
      <c r="P3" s="16">
        <f t="shared" ref="P3:P9" si="4">N3/O3</f>
        <v>6.022135416666667E-3</v>
      </c>
      <c r="Q3" s="14">
        <v>2.7314814814814816E-2</v>
      </c>
      <c r="R3" s="15">
        <v>5.94</v>
      </c>
      <c r="S3" s="16">
        <f t="shared" ref="S3:S9" si="5">Q3/R3</f>
        <v>4.5984536725277468E-3</v>
      </c>
      <c r="T3" s="14">
        <v>2.4143518518518519E-2</v>
      </c>
      <c r="U3" s="15">
        <v>4.1500000000000004</v>
      </c>
      <c r="V3" s="16">
        <f t="shared" ref="V3:V9" si="6">T3/U3</f>
        <v>5.8177153056671125E-3</v>
      </c>
      <c r="W3" s="14">
        <v>2.4050925925925924E-2</v>
      </c>
      <c r="X3" s="15">
        <v>5.03</v>
      </c>
      <c r="Y3" s="16">
        <f t="shared" ref="Y3:Y9" si="7">W3/X3</f>
        <v>4.7814962079375592E-3</v>
      </c>
      <c r="Z3" s="14">
        <v>2.6736111111111113E-2</v>
      </c>
      <c r="AA3" s="15">
        <v>4.1500000000000004</v>
      </c>
      <c r="AB3" s="16">
        <f t="shared" ref="AB3:AB9" si="8">Z3/AA3</f>
        <v>6.4424364123159307E-3</v>
      </c>
      <c r="AC3" s="14">
        <v>2.327546296296296E-2</v>
      </c>
      <c r="AD3" s="15">
        <v>5.03</v>
      </c>
      <c r="AE3" s="16">
        <f t="shared" ref="AE3:AE9" si="9">AC3/AD3</f>
        <v>4.627328620867387E-3</v>
      </c>
      <c r="AF3" s="14">
        <v>2.4305555555555556E-2</v>
      </c>
      <c r="AG3" s="15">
        <v>3.55</v>
      </c>
      <c r="AH3" s="16">
        <f t="shared" ref="AH3:AH9" si="10">AF3/AG3</f>
        <v>6.8466353677621291E-3</v>
      </c>
      <c r="AI3" s="14">
        <v>2.3368055555555555E-2</v>
      </c>
      <c r="AJ3" s="15">
        <v>4.96</v>
      </c>
      <c r="AK3" s="16">
        <f t="shared" ref="AK3:AK9" si="11">AI3/AJ3</f>
        <v>4.7113015232974906E-3</v>
      </c>
      <c r="AL3" s="14">
        <v>3.1145833333333334E-2</v>
      </c>
      <c r="AM3" s="15">
        <v>3.55</v>
      </c>
      <c r="AN3" s="16">
        <f t="shared" ref="AN3:AN9" si="12">AL3/AM3</f>
        <v>8.7734741784037569E-3</v>
      </c>
      <c r="AO3" s="14">
        <v>2.6215277777777778E-2</v>
      </c>
      <c r="AP3" s="15">
        <v>4.62</v>
      </c>
      <c r="AQ3" s="16">
        <f t="shared" ref="AQ3:AQ9" si="13">AO3/AP3</f>
        <v>5.6743025493025496E-3</v>
      </c>
      <c r="AR3" s="14">
        <v>2.8749999999999998E-2</v>
      </c>
      <c r="AS3" s="15">
        <v>3.21</v>
      </c>
      <c r="AT3" s="16">
        <f t="shared" ref="AT3:AT9" si="14">AR3/AS3</f>
        <v>8.9563862928348902E-3</v>
      </c>
      <c r="AU3" s="14">
        <v>2.5335648148148149E-2</v>
      </c>
      <c r="AV3" s="15">
        <v>4.17</v>
      </c>
      <c r="AW3" s="16">
        <f t="shared" ref="AW3:AW9" si="15">AU3/AV3</f>
        <v>6.0756949995559107E-3</v>
      </c>
      <c r="AX3" s="14">
        <v>3.0856481481481481E-2</v>
      </c>
      <c r="AY3" s="15">
        <v>3.21</v>
      </c>
      <c r="AZ3" s="16">
        <f t="shared" ref="AZ3:AZ9" si="16">AX3/AY3</f>
        <v>9.6126110534210229E-3</v>
      </c>
      <c r="BA3" s="14">
        <v>2.5648148148148146E-2</v>
      </c>
      <c r="BB3" s="15">
        <v>3.61</v>
      </c>
      <c r="BC3" s="16">
        <f t="shared" ref="BC3:BC9" si="17">BA3/BB3</f>
        <v>7.1047501795424226E-3</v>
      </c>
      <c r="BD3" s="14">
        <v>5.033564814814815E-2</v>
      </c>
      <c r="BE3" s="15">
        <v>2.5099999999999998</v>
      </c>
      <c r="BF3" s="16">
        <f t="shared" ref="BF3:BF4" si="18">BD3/BE3</f>
        <v>2.0054043086911614E-2</v>
      </c>
      <c r="BG3" s="14">
        <v>2.6875E-2</v>
      </c>
      <c r="BH3" s="15">
        <v>3.21</v>
      </c>
      <c r="BI3" s="16">
        <f t="shared" ref="BI3:BI9" si="19">BG3/BH3</f>
        <v>8.3722741433021799E-3</v>
      </c>
      <c r="BJ3" s="14"/>
      <c r="BL3" s="16"/>
      <c r="BM3" s="14">
        <v>2.3796296296296298E-2</v>
      </c>
      <c r="BN3" s="15">
        <v>2.5099999999999998</v>
      </c>
      <c r="BO3" s="16">
        <f t="shared" ref="BO3:BO7" si="20">BM3/BN3</f>
        <v>9.4805961339825898E-3</v>
      </c>
      <c r="BP3" s="14"/>
      <c r="BR3" s="16"/>
      <c r="BS3" s="14"/>
      <c r="BU3" s="16"/>
    </row>
    <row r="4" spans="1:73" x14ac:dyDescent="0.3">
      <c r="A4" s="13" t="s">
        <v>168</v>
      </c>
      <c r="B4" s="14"/>
      <c r="D4" s="16"/>
      <c r="E4" s="14">
        <v>4.2835648148148144E-2</v>
      </c>
      <c r="F4" s="15">
        <v>8.83</v>
      </c>
      <c r="G4" s="16">
        <f t="shared" si="1"/>
        <v>4.8511492806509789E-3</v>
      </c>
      <c r="H4" s="14">
        <v>3.6585648148148145E-2</v>
      </c>
      <c r="I4" s="15">
        <v>6.11</v>
      </c>
      <c r="J4" s="16">
        <f t="shared" si="2"/>
        <v>5.9878311208098438E-3</v>
      </c>
      <c r="K4" s="14">
        <v>3.7013888888888888E-2</v>
      </c>
      <c r="L4" s="15">
        <v>8.83</v>
      </c>
      <c r="M4" s="16">
        <f t="shared" si="3"/>
        <v>4.1918333962501575E-3</v>
      </c>
      <c r="N4" s="14">
        <v>3.1064814814814812E-2</v>
      </c>
      <c r="O4" s="15">
        <v>5.03</v>
      </c>
      <c r="P4" s="16">
        <f t="shared" si="4"/>
        <v>6.1759075178558272E-3</v>
      </c>
      <c r="Q4" s="14">
        <v>3.3402777777777774E-2</v>
      </c>
      <c r="R4" s="15">
        <v>6.8</v>
      </c>
      <c r="S4" s="16">
        <f t="shared" si="5"/>
        <v>4.912173202614379E-3</v>
      </c>
      <c r="T4" s="14">
        <v>3.0046296296296297E-2</v>
      </c>
      <c r="U4" s="15">
        <v>5.03</v>
      </c>
      <c r="V4" s="16">
        <f t="shared" si="6"/>
        <v>5.9734187467785872E-3</v>
      </c>
      <c r="W4" s="14">
        <v>3.1122685185185187E-2</v>
      </c>
      <c r="X4" s="15">
        <v>6.11</v>
      </c>
      <c r="Y4" s="16">
        <f t="shared" si="7"/>
        <v>5.093729162878099E-3</v>
      </c>
      <c r="Z4" s="14">
        <v>2.5532407407407406E-2</v>
      </c>
      <c r="AA4" s="15">
        <v>4.0599999999999996</v>
      </c>
      <c r="AB4" s="16">
        <f t="shared" si="8"/>
        <v>6.2887702973909877E-3</v>
      </c>
      <c r="AC4" s="14">
        <v>3.0717592592592591E-2</v>
      </c>
      <c r="AD4" s="15">
        <v>6.11</v>
      </c>
      <c r="AE4" s="16">
        <f t="shared" si="9"/>
        <v>5.027429229556889E-3</v>
      </c>
      <c r="AF4" s="14">
        <v>2.5185185185185185E-2</v>
      </c>
      <c r="AG4" s="15">
        <v>3.48</v>
      </c>
      <c r="AH4" s="16">
        <f t="shared" si="10"/>
        <v>7.2371221796509152E-3</v>
      </c>
      <c r="AI4" s="14">
        <v>2.8194444444444442E-2</v>
      </c>
      <c r="AJ4" s="15">
        <v>5.03</v>
      </c>
      <c r="AK4" s="16">
        <f t="shared" si="11"/>
        <v>5.6052573448199684E-3</v>
      </c>
      <c r="AL4" s="14">
        <v>2.8240740740740736E-2</v>
      </c>
      <c r="AM4" s="15">
        <v>3.48</v>
      </c>
      <c r="AN4" s="16">
        <f t="shared" si="12"/>
        <v>8.1151553852703267E-3</v>
      </c>
      <c r="AO4" s="14">
        <v>2.6817129629629632E-2</v>
      </c>
      <c r="AP4" s="15">
        <v>5.03</v>
      </c>
      <c r="AQ4" s="16">
        <f t="shared" si="13"/>
        <v>5.3314373021132464E-3</v>
      </c>
      <c r="AR4" s="14">
        <v>2.7800925925925923E-2</v>
      </c>
      <c r="AS4" s="15">
        <v>2.85</v>
      </c>
      <c r="AT4" s="16">
        <f t="shared" si="14"/>
        <v>9.7547108512020773E-3</v>
      </c>
      <c r="AU4" s="14">
        <v>2.5613425925925925E-2</v>
      </c>
      <c r="AV4" s="15">
        <v>4.0599999999999996</v>
      </c>
      <c r="AW4" s="16">
        <f t="shared" si="15"/>
        <v>6.3087255975187015E-3</v>
      </c>
      <c r="AX4" s="14">
        <v>2.7002314814814812E-2</v>
      </c>
      <c r="AY4" s="15">
        <v>2.62</v>
      </c>
      <c r="AZ4" s="16">
        <f t="shared" si="16"/>
        <v>1.0306227028555272E-2</v>
      </c>
      <c r="BA4" s="14">
        <v>2.3703703703703703E-2</v>
      </c>
      <c r="BB4" s="15">
        <v>3.48</v>
      </c>
      <c r="BC4" s="16">
        <f t="shared" si="17"/>
        <v>6.8114091102596842E-3</v>
      </c>
      <c r="BD4" s="14">
        <v>6.7974537037037042E-2</v>
      </c>
      <c r="BE4" s="15">
        <v>2.62</v>
      </c>
      <c r="BF4" s="16">
        <f t="shared" si="18"/>
        <v>2.5944479785128642E-2</v>
      </c>
      <c r="BG4" s="14">
        <v>2.5335648148148149E-2</v>
      </c>
      <c r="BH4" s="15">
        <v>2.85</v>
      </c>
      <c r="BI4" s="16">
        <f t="shared" si="19"/>
        <v>8.8897011046133855E-3</v>
      </c>
      <c r="BJ4" s="14"/>
      <c r="BL4" s="16"/>
      <c r="BM4" s="14">
        <v>4.2812500000000003E-2</v>
      </c>
      <c r="BN4" s="15">
        <v>2.62</v>
      </c>
      <c r="BO4" s="16">
        <f t="shared" si="20"/>
        <v>1.6340648854961833E-2</v>
      </c>
      <c r="BP4" s="14"/>
      <c r="BR4" s="16"/>
      <c r="BS4" s="14"/>
      <c r="BU4" s="16"/>
    </row>
    <row r="5" spans="1:73" x14ac:dyDescent="0.3">
      <c r="A5" s="13" t="s">
        <v>169</v>
      </c>
      <c r="B5" s="14">
        <v>5.1898148148148145E-2</v>
      </c>
      <c r="C5" s="15">
        <v>6</v>
      </c>
      <c r="D5" s="16">
        <f t="shared" si="0"/>
        <v>8.6496913580246908E-3</v>
      </c>
      <c r="E5" s="14">
        <v>4.0115740740740737E-2</v>
      </c>
      <c r="F5" s="15">
        <v>8.4</v>
      </c>
      <c r="G5" s="16">
        <f t="shared" si="1"/>
        <v>4.775683421516754E-3</v>
      </c>
      <c r="H5" s="14">
        <v>3.6446759259259262E-2</v>
      </c>
      <c r="I5" s="15">
        <v>6.9</v>
      </c>
      <c r="J5" s="16">
        <f t="shared" si="2"/>
        <v>5.2821390230810526E-3</v>
      </c>
      <c r="K5" s="14">
        <v>4.0381944444444443E-2</v>
      </c>
      <c r="L5" s="15">
        <v>8.5</v>
      </c>
      <c r="M5" s="16">
        <f t="shared" si="3"/>
        <v>4.7508169934640521E-3</v>
      </c>
      <c r="N5" s="14">
        <v>3.4363425925925929E-2</v>
      </c>
      <c r="O5" s="15">
        <v>5.8</v>
      </c>
      <c r="P5" s="16">
        <f t="shared" si="4"/>
        <v>5.9247286079182641E-3</v>
      </c>
      <c r="Q5" s="14">
        <v>3.3449074074074069E-2</v>
      </c>
      <c r="R5" s="15">
        <v>7.2</v>
      </c>
      <c r="S5" s="16">
        <f t="shared" si="5"/>
        <v>4.6457047325102873E-3</v>
      </c>
      <c r="T5" s="14">
        <v>3.125E-2</v>
      </c>
      <c r="U5" s="15">
        <v>5.8</v>
      </c>
      <c r="V5" s="16">
        <f t="shared" si="6"/>
        <v>5.387931034482759E-3</v>
      </c>
      <c r="W5" s="14">
        <v>3.1805555555555552E-2</v>
      </c>
      <c r="X5" s="15">
        <v>6.8</v>
      </c>
      <c r="Y5" s="16">
        <f t="shared" si="7"/>
        <v>4.6772875816993463E-3</v>
      </c>
      <c r="Z5" s="14">
        <v>3.349537037037037E-2</v>
      </c>
      <c r="AA5" s="15">
        <v>5.2</v>
      </c>
      <c r="AB5" s="16">
        <f t="shared" si="8"/>
        <v>6.4414173789173789E-3</v>
      </c>
      <c r="AC5" s="14">
        <v>2.8136574074074074E-2</v>
      </c>
      <c r="AD5" s="15">
        <v>6.2</v>
      </c>
      <c r="AE5" s="16">
        <f t="shared" si="9"/>
        <v>4.5381571087216247E-3</v>
      </c>
      <c r="AF5" s="14">
        <v>3.2719907407407406E-2</v>
      </c>
      <c r="AG5" s="15">
        <v>4.4000000000000004</v>
      </c>
      <c r="AH5" s="16">
        <f t="shared" si="10"/>
        <v>7.4363425925925916E-3</v>
      </c>
      <c r="AI5" s="14">
        <v>2.7488425925925927E-2</v>
      </c>
      <c r="AJ5" s="15">
        <v>5.5</v>
      </c>
      <c r="AK5" s="16">
        <f t="shared" si="11"/>
        <v>4.9978956228956227E-3</v>
      </c>
      <c r="AL5" s="14">
        <v>3.4351851851851849E-2</v>
      </c>
      <c r="AM5" s="15">
        <v>3.8</v>
      </c>
      <c r="AN5" s="16">
        <f t="shared" si="12"/>
        <v>9.039961013645223E-3</v>
      </c>
      <c r="AO5" s="14">
        <v>2.4409722222222222E-2</v>
      </c>
      <c r="AP5" s="15">
        <v>4.7</v>
      </c>
      <c r="AQ5" s="16">
        <f t="shared" si="13"/>
        <v>5.1935579196217491E-3</v>
      </c>
      <c r="AR5" s="14">
        <v>2.9826388888888892E-2</v>
      </c>
      <c r="AS5" s="15">
        <v>3.6</v>
      </c>
      <c r="AT5" s="16">
        <f t="shared" si="14"/>
        <v>8.2851080246913594E-3</v>
      </c>
      <c r="AU5" s="14">
        <v>2.4166666666666666E-2</v>
      </c>
      <c r="AV5" s="15">
        <v>4</v>
      </c>
      <c r="AW5" s="16">
        <f t="shared" si="15"/>
        <v>6.0416666666666665E-3</v>
      </c>
      <c r="AX5" s="14">
        <v>3.6284722222222225E-2</v>
      </c>
      <c r="AY5" s="15">
        <v>2.9</v>
      </c>
      <c r="AZ5" s="16">
        <f t="shared" si="16"/>
        <v>1.251197318007663E-2</v>
      </c>
      <c r="BA5" s="14">
        <v>2.1990740740740741E-2</v>
      </c>
      <c r="BB5" s="15">
        <v>3.5</v>
      </c>
      <c r="BC5" s="16">
        <f t="shared" si="17"/>
        <v>6.2830687830687836E-3</v>
      </c>
      <c r="BD5" s="14"/>
      <c r="BF5" s="16"/>
      <c r="BG5" s="14">
        <v>2.5185185185185185E-2</v>
      </c>
      <c r="BH5" s="15">
        <v>2.9</v>
      </c>
      <c r="BI5" s="16">
        <f t="shared" si="19"/>
        <v>8.6845466155810978E-3</v>
      </c>
      <c r="BJ5" s="14"/>
      <c r="BL5" s="16"/>
      <c r="BM5" s="14"/>
      <c r="BO5" s="16"/>
      <c r="BP5" s="14"/>
      <c r="BR5" s="16"/>
      <c r="BS5" s="14"/>
      <c r="BU5" s="16"/>
    </row>
    <row r="6" spans="1:73" x14ac:dyDescent="0.3">
      <c r="A6" s="13" t="s">
        <v>170</v>
      </c>
      <c r="B6" s="14">
        <v>3.8252314814814815E-2</v>
      </c>
      <c r="C6" s="15">
        <v>6.07</v>
      </c>
      <c r="D6" s="16">
        <f t="shared" si="0"/>
        <v>6.3018640551589476E-3</v>
      </c>
      <c r="E6" s="14">
        <v>4.1377314814814818E-2</v>
      </c>
      <c r="F6" s="15">
        <v>7.93</v>
      </c>
      <c r="G6" s="16">
        <f t="shared" si="1"/>
        <v>5.2178202792956896E-3</v>
      </c>
      <c r="H6" s="14">
        <v>3.3530092592592591E-2</v>
      </c>
      <c r="I6" s="15">
        <v>6.07</v>
      </c>
      <c r="J6" s="16">
        <f t="shared" si="2"/>
        <v>5.5239032277747263E-3</v>
      </c>
      <c r="K6" s="14">
        <v>4.0555555555555553E-2</v>
      </c>
      <c r="L6" s="15">
        <v>7.93</v>
      </c>
      <c r="M6" s="16">
        <f t="shared" si="3"/>
        <v>5.1141936387838023E-3</v>
      </c>
      <c r="N6" s="14">
        <v>3.2916666666666664E-2</v>
      </c>
      <c r="O6" s="15">
        <v>5.93</v>
      </c>
      <c r="P6" s="16">
        <f t="shared" si="4"/>
        <v>5.5508712759977513E-3</v>
      </c>
      <c r="Q6" s="14">
        <v>3.4166666666666672E-2</v>
      </c>
      <c r="R6" s="15">
        <v>6.98</v>
      </c>
      <c r="S6" s="16">
        <f t="shared" si="5"/>
        <v>4.8949379178605543E-3</v>
      </c>
      <c r="T6" s="14">
        <v>3.3333333333333333E-2</v>
      </c>
      <c r="U6" s="15">
        <v>5.05</v>
      </c>
      <c r="V6" s="16">
        <f t="shared" si="6"/>
        <v>6.6006600660066007E-3</v>
      </c>
      <c r="W6" s="14">
        <v>2.7141203703703706E-2</v>
      </c>
      <c r="X6" s="15">
        <v>6.09</v>
      </c>
      <c r="Y6" s="16">
        <f t="shared" si="7"/>
        <v>4.4566836951894428E-3</v>
      </c>
      <c r="Z6" s="14">
        <v>3.1446759259259258E-2</v>
      </c>
      <c r="AA6" s="15">
        <v>5.05</v>
      </c>
      <c r="AB6" s="16">
        <f t="shared" si="8"/>
        <v>6.2270810414374773E-3</v>
      </c>
      <c r="AC6" s="14">
        <v>2.836805555555556E-2</v>
      </c>
      <c r="AD6" s="15">
        <v>5.93</v>
      </c>
      <c r="AE6" s="16">
        <f t="shared" si="9"/>
        <v>4.783820498407346E-3</v>
      </c>
      <c r="AF6" s="14">
        <v>3.5810185185185188E-2</v>
      </c>
      <c r="AG6" s="15">
        <v>4.55</v>
      </c>
      <c r="AH6" s="16">
        <f t="shared" si="10"/>
        <v>7.8703703703703713E-3</v>
      </c>
      <c r="AI6" s="14">
        <v>2.525462962962963E-2</v>
      </c>
      <c r="AJ6" s="15">
        <v>5.05</v>
      </c>
      <c r="AK6" s="16">
        <f t="shared" si="11"/>
        <v>5.000916758342501E-3</v>
      </c>
      <c r="AL6" s="14">
        <v>3.0624999999999999E-2</v>
      </c>
      <c r="AM6" s="15">
        <v>3.91</v>
      </c>
      <c r="AN6" s="16">
        <f t="shared" si="12"/>
        <v>7.8324808184143217E-3</v>
      </c>
      <c r="AO6" s="14">
        <v>3.0393518518518518E-2</v>
      </c>
      <c r="AP6" s="15">
        <v>4.55</v>
      </c>
      <c r="AQ6" s="16">
        <f t="shared" si="13"/>
        <v>6.6798941798941799E-3</v>
      </c>
      <c r="AR6" s="14">
        <v>2.8148148148148148E-2</v>
      </c>
      <c r="AS6" s="15">
        <v>3.21</v>
      </c>
      <c r="AT6" s="16">
        <f t="shared" si="14"/>
        <v>8.7688935040959957E-3</v>
      </c>
      <c r="AU6" s="14">
        <v>2.4143518518518519E-2</v>
      </c>
      <c r="AV6" s="15">
        <v>3.79</v>
      </c>
      <c r="AW6" s="16">
        <f t="shared" si="15"/>
        <v>6.3703215088439366E-3</v>
      </c>
      <c r="AX6" s="14">
        <v>2.2835648148148147E-2</v>
      </c>
      <c r="AY6" s="15">
        <v>2.21</v>
      </c>
      <c r="AZ6" s="16">
        <f t="shared" si="16"/>
        <v>1.0332872465225407E-2</v>
      </c>
      <c r="BA6" s="14">
        <v>2.5740740740740745E-2</v>
      </c>
      <c r="BB6" s="15">
        <v>3.79</v>
      </c>
      <c r="BC6" s="16">
        <f t="shared" si="17"/>
        <v>6.7917521743379276E-3</v>
      </c>
      <c r="BD6" s="14"/>
      <c r="BF6" s="16"/>
      <c r="BG6" s="14">
        <v>1.9050925925925926E-2</v>
      </c>
      <c r="BH6" s="15">
        <v>2.21</v>
      </c>
      <c r="BI6" s="16">
        <f t="shared" si="19"/>
        <v>8.6203284732696492E-3</v>
      </c>
      <c r="BJ6" s="14"/>
      <c r="BL6" s="16"/>
      <c r="BM6" s="14">
        <v>2.5497685185185189E-2</v>
      </c>
      <c r="BN6" s="15">
        <v>2.21</v>
      </c>
      <c r="BO6" s="16">
        <f t="shared" si="20"/>
        <v>1.1537414110943525E-2</v>
      </c>
      <c r="BP6" s="14"/>
      <c r="BR6" s="16"/>
      <c r="BS6" s="14">
        <v>3.0648148148148147E-2</v>
      </c>
      <c r="BT6" s="15">
        <v>1.99</v>
      </c>
      <c r="BU6" s="16">
        <f t="shared" ref="BU6:BU7" si="21">BS6/BT6</f>
        <v>1.5401079471431229E-2</v>
      </c>
    </row>
    <row r="7" spans="1:73" x14ac:dyDescent="0.3">
      <c r="A7" s="13" t="s">
        <v>170</v>
      </c>
      <c r="B7" s="14">
        <v>3.5474537037037041E-2</v>
      </c>
      <c r="C7" s="15">
        <v>5.86</v>
      </c>
      <c r="D7" s="16">
        <f t="shared" si="0"/>
        <v>6.0536752622930099E-3</v>
      </c>
      <c r="E7" s="14">
        <v>4.2395833333333334E-2</v>
      </c>
      <c r="F7" s="15">
        <v>8.2899999999999991</v>
      </c>
      <c r="G7" s="16">
        <f t="shared" si="1"/>
        <v>5.1140932850824291E-3</v>
      </c>
      <c r="H7" s="14">
        <v>3.5104166666666665E-2</v>
      </c>
      <c r="I7" s="15">
        <v>5.86</v>
      </c>
      <c r="J7" s="16">
        <f t="shared" si="2"/>
        <v>5.9904721274175194E-3</v>
      </c>
      <c r="K7" s="14">
        <v>3.8171296296296293E-2</v>
      </c>
      <c r="L7" s="15">
        <v>8.2899999999999991</v>
      </c>
      <c r="M7" s="16">
        <f t="shared" si="3"/>
        <v>4.6044989500960551E-3</v>
      </c>
      <c r="N7" s="14">
        <v>3.7268518518518513E-2</v>
      </c>
      <c r="O7" s="15">
        <v>6.1</v>
      </c>
      <c r="P7" s="16">
        <f t="shared" si="4"/>
        <v>6.1095931997571335E-3</v>
      </c>
      <c r="Q7" s="14">
        <v>3.7349537037037035E-2</v>
      </c>
      <c r="R7" s="15">
        <v>7.3</v>
      </c>
      <c r="S7" s="16">
        <f t="shared" si="5"/>
        <v>5.1163749365804156E-3</v>
      </c>
      <c r="T7" s="14">
        <v>3.2499999999999994E-2</v>
      </c>
      <c r="U7" s="15">
        <v>5.15</v>
      </c>
      <c r="V7" s="16">
        <f t="shared" si="6"/>
        <v>6.3106796116504842E-3</v>
      </c>
      <c r="W7" s="14">
        <v>3.2476851851851847E-2</v>
      </c>
      <c r="X7" s="15">
        <v>6.5</v>
      </c>
      <c r="Y7" s="16">
        <f t="shared" si="7"/>
        <v>4.9964387464387456E-3</v>
      </c>
      <c r="Z7" s="14">
        <v>3.5613425925925923E-2</v>
      </c>
      <c r="AA7" s="15">
        <v>5.15</v>
      </c>
      <c r="AB7" s="16">
        <f t="shared" si="8"/>
        <v>6.9152283351312464E-3</v>
      </c>
      <c r="AC7" s="14">
        <v>3.2939814814814811E-2</v>
      </c>
      <c r="AD7" s="15">
        <v>6.1</v>
      </c>
      <c r="AE7" s="16">
        <f t="shared" si="9"/>
        <v>5.3999696417729205E-3</v>
      </c>
      <c r="AF7" s="14"/>
      <c r="AH7" s="16"/>
      <c r="AI7" s="14">
        <v>2.5706018518518517E-2</v>
      </c>
      <c r="AJ7" s="15">
        <v>5.15</v>
      </c>
      <c r="AK7" s="16">
        <f t="shared" si="11"/>
        <v>4.9914599065084492E-3</v>
      </c>
      <c r="AL7" s="14">
        <v>3.1064814814814812E-2</v>
      </c>
      <c r="AM7" s="15">
        <v>3.75</v>
      </c>
      <c r="AN7" s="16">
        <f t="shared" si="12"/>
        <v>8.2839506172839496E-3</v>
      </c>
      <c r="AO7" s="14"/>
      <c r="AQ7" s="16"/>
      <c r="AR7" s="14">
        <v>2.2152777777777775E-2</v>
      </c>
      <c r="AS7" s="15">
        <v>2.94</v>
      </c>
      <c r="AT7" s="16">
        <f t="shared" si="14"/>
        <v>7.5349584278155699E-3</v>
      </c>
      <c r="AU7" s="14">
        <v>2.4131944444444445E-2</v>
      </c>
      <c r="AV7" s="15">
        <v>3.75</v>
      </c>
      <c r="AW7" s="16">
        <f t="shared" si="15"/>
        <v>6.4351851851851853E-3</v>
      </c>
      <c r="AX7" s="14">
        <v>2.5277777777777777E-2</v>
      </c>
      <c r="AY7" s="15">
        <v>2.52</v>
      </c>
      <c r="AZ7" s="16">
        <f t="shared" si="16"/>
        <v>1.0030864197530864E-2</v>
      </c>
      <c r="BA7" s="14">
        <v>2.6099537037037036E-2</v>
      </c>
      <c r="BB7" s="15">
        <v>3.75</v>
      </c>
      <c r="BC7" s="16">
        <f t="shared" si="17"/>
        <v>6.9598765432098758E-3</v>
      </c>
      <c r="BD7" s="14"/>
      <c r="BF7" s="16"/>
      <c r="BG7" s="14">
        <v>2.0995370370370373E-2</v>
      </c>
      <c r="BH7" s="15">
        <v>2.52</v>
      </c>
      <c r="BI7" s="16">
        <f t="shared" si="19"/>
        <v>8.3314961787184019E-3</v>
      </c>
      <c r="BJ7" s="14"/>
      <c r="BL7" s="16"/>
      <c r="BM7" s="14">
        <v>2.5752314814814815E-2</v>
      </c>
      <c r="BN7" s="15">
        <v>2.52</v>
      </c>
      <c r="BO7" s="16">
        <f t="shared" si="20"/>
        <v>1.0219172545561435E-2</v>
      </c>
      <c r="BP7" s="14"/>
      <c r="BR7" s="16"/>
      <c r="BS7" s="14">
        <v>3.0694444444444444E-2</v>
      </c>
      <c r="BT7" s="15">
        <v>2.1</v>
      </c>
      <c r="BU7" s="16">
        <f t="shared" si="21"/>
        <v>1.4616402116402116E-2</v>
      </c>
    </row>
    <row r="8" spans="1:73" x14ac:dyDescent="0.3">
      <c r="A8" s="13" t="s">
        <v>171</v>
      </c>
      <c r="B8" s="14">
        <v>5.3506944444444447E-2</v>
      </c>
      <c r="C8" s="15">
        <v>6.9</v>
      </c>
      <c r="D8" s="16">
        <f t="shared" si="0"/>
        <v>7.7546296296296295E-3</v>
      </c>
      <c r="E8" s="14">
        <v>5.230324074074074E-2</v>
      </c>
      <c r="F8" s="15">
        <v>9.02</v>
      </c>
      <c r="G8" s="16">
        <f t="shared" si="1"/>
        <v>5.7985854479756923E-3</v>
      </c>
      <c r="H8" s="14">
        <v>4.099537037037037E-2</v>
      </c>
      <c r="I8" s="15">
        <v>6.37</v>
      </c>
      <c r="J8" s="16">
        <f t="shared" si="2"/>
        <v>6.4356939356939357E-3</v>
      </c>
      <c r="K8" s="14">
        <v>4.8935185185185186E-2</v>
      </c>
      <c r="L8" s="15">
        <v>8.44</v>
      </c>
      <c r="M8" s="16">
        <f t="shared" si="3"/>
        <v>5.798007723363174E-3</v>
      </c>
      <c r="N8" s="14">
        <v>3.9027777777777779E-2</v>
      </c>
      <c r="O8" s="15">
        <v>6.37</v>
      </c>
      <c r="P8" s="16">
        <f t="shared" si="4"/>
        <v>6.1268096982382697E-3</v>
      </c>
      <c r="Q8" s="14">
        <v>3.7754629629629631E-2</v>
      </c>
      <c r="R8" s="15">
        <v>6.9</v>
      </c>
      <c r="S8" s="16">
        <f t="shared" si="5"/>
        <v>5.4716854535695114E-3</v>
      </c>
      <c r="T8" s="14">
        <v>3.2245370370370369E-2</v>
      </c>
      <c r="U8" s="15">
        <v>5.48</v>
      </c>
      <c r="V8" s="16">
        <f t="shared" si="6"/>
        <v>5.8841916734252491E-3</v>
      </c>
      <c r="W8" s="14">
        <v>3.4687500000000003E-2</v>
      </c>
      <c r="X8" s="15">
        <v>6.37</v>
      </c>
      <c r="Y8" s="16">
        <f t="shared" si="7"/>
        <v>5.4454474097331241E-3</v>
      </c>
      <c r="Z8" s="14">
        <v>3.0173611111111113E-2</v>
      </c>
      <c r="AA8" s="15">
        <v>4.88</v>
      </c>
      <c r="AB8" s="16">
        <f t="shared" si="8"/>
        <v>6.1831170309653918E-3</v>
      </c>
      <c r="AC8" s="14">
        <v>3.108796296296296E-2</v>
      </c>
      <c r="AD8" s="15">
        <v>5.48</v>
      </c>
      <c r="AE8" s="16">
        <f t="shared" si="9"/>
        <v>5.672985942146525E-3</v>
      </c>
      <c r="AF8" s="14">
        <v>3.667824074074074E-2</v>
      </c>
      <c r="AG8" s="15">
        <v>4.53</v>
      </c>
      <c r="AH8" s="16">
        <f t="shared" si="10"/>
        <v>8.0967418853732306E-3</v>
      </c>
      <c r="AI8" s="14">
        <v>3.4201388888888885E-2</v>
      </c>
      <c r="AJ8" s="15">
        <v>5.48</v>
      </c>
      <c r="AK8" s="16">
        <f t="shared" si="11"/>
        <v>6.2411293592862923E-3</v>
      </c>
      <c r="AL8" s="14">
        <v>5.136574074074074E-2</v>
      </c>
      <c r="AM8" s="15">
        <v>4.53</v>
      </c>
      <c r="AN8" s="16">
        <f t="shared" si="12"/>
        <v>1.1339015616057558E-2</v>
      </c>
      <c r="AO8" s="14">
        <v>3.4583333333333334E-2</v>
      </c>
      <c r="AP8" s="15">
        <v>4.88</v>
      </c>
      <c r="AQ8" s="16">
        <f t="shared" si="13"/>
        <v>7.0867486338797815E-3</v>
      </c>
      <c r="AR8" s="14">
        <v>2.4571759259259262E-2</v>
      </c>
      <c r="AS8" s="15">
        <v>3.28</v>
      </c>
      <c r="AT8" s="16">
        <f t="shared" si="14"/>
        <v>7.4913900180668489E-3</v>
      </c>
      <c r="AU8" s="14">
        <v>2.3310185185185187E-2</v>
      </c>
      <c r="AV8" s="15">
        <v>3.84</v>
      </c>
      <c r="AW8" s="16">
        <f t="shared" si="15"/>
        <v>6.0703607253086425E-3</v>
      </c>
      <c r="AX8" s="14">
        <v>3.1793981481481479E-2</v>
      </c>
      <c r="AY8" s="15">
        <v>2.97</v>
      </c>
      <c r="AZ8" s="16">
        <f t="shared" si="16"/>
        <v>1.0705044269859083E-2</v>
      </c>
      <c r="BA8" s="14">
        <v>2.1180555555555553E-2</v>
      </c>
      <c r="BB8" s="15">
        <v>3.28</v>
      </c>
      <c r="BC8" s="16">
        <f t="shared" si="17"/>
        <v>6.4574864498644982E-3</v>
      </c>
      <c r="BD8" s="14"/>
      <c r="BF8" s="16"/>
      <c r="BG8" s="14">
        <v>2.5034722222222222E-2</v>
      </c>
      <c r="BH8" s="15">
        <v>2.97</v>
      </c>
      <c r="BI8" s="16">
        <f t="shared" si="19"/>
        <v>8.4291994014216234E-3</v>
      </c>
      <c r="BJ8" s="14"/>
      <c r="BL8" s="16"/>
      <c r="BM8" s="14"/>
      <c r="BO8" s="16"/>
      <c r="BP8" s="14"/>
      <c r="BR8" s="16"/>
      <c r="BS8" s="14"/>
      <c r="BU8" s="16"/>
    </row>
    <row r="9" spans="1:73" x14ac:dyDescent="0.3">
      <c r="A9" s="13" t="s">
        <v>172</v>
      </c>
      <c r="B9" s="14"/>
      <c r="D9" s="16"/>
      <c r="E9" s="14">
        <v>4.9178240740740738E-2</v>
      </c>
      <c r="F9" s="15">
        <v>8.49</v>
      </c>
      <c r="G9" s="16">
        <f t="shared" si="1"/>
        <v>5.7924900754700512E-3</v>
      </c>
      <c r="H9" s="14">
        <v>4.50462962962963E-2</v>
      </c>
      <c r="I9" s="15">
        <v>5.97</v>
      </c>
      <c r="J9" s="16">
        <f t="shared" si="2"/>
        <v>7.5454432657112731E-3</v>
      </c>
      <c r="K9" s="14">
        <v>4.4409722222222225E-2</v>
      </c>
      <c r="L9" s="15">
        <v>8.49</v>
      </c>
      <c r="M9" s="16">
        <f t="shared" si="3"/>
        <v>5.2308271168695197E-3</v>
      </c>
      <c r="N9" s="14">
        <v>4.3773148148148144E-2</v>
      </c>
      <c r="O9" s="15">
        <v>6.54</v>
      </c>
      <c r="P9" s="16">
        <f t="shared" si="4"/>
        <v>6.6931419186770863E-3</v>
      </c>
      <c r="Q9" s="14">
        <v>4.1319444444444443E-2</v>
      </c>
      <c r="R9" s="15">
        <v>7.04</v>
      </c>
      <c r="S9" s="16">
        <f t="shared" si="5"/>
        <v>5.8692392676767671E-3</v>
      </c>
      <c r="T9" s="14">
        <v>3.8877314814814816E-2</v>
      </c>
      <c r="U9" s="15">
        <v>5.64</v>
      </c>
      <c r="V9" s="16">
        <f t="shared" si="6"/>
        <v>6.8931409246125565E-3</v>
      </c>
      <c r="W9" s="14">
        <v>3.6099537037037034E-2</v>
      </c>
      <c r="X9" s="15">
        <v>6.55</v>
      </c>
      <c r="Y9" s="16">
        <f t="shared" si="7"/>
        <v>5.5113797003109978E-3</v>
      </c>
      <c r="Z9" s="14">
        <v>3.6168981481481483E-2</v>
      </c>
      <c r="AA9" s="15">
        <v>5.09</v>
      </c>
      <c r="AB9" s="16">
        <f t="shared" si="8"/>
        <v>7.1058902714109008E-3</v>
      </c>
      <c r="AC9" s="14">
        <v>3.1481481481481485E-2</v>
      </c>
      <c r="AD9" s="15">
        <v>5.97</v>
      </c>
      <c r="AE9" s="16">
        <f t="shared" si="9"/>
        <v>5.2732799801476528E-3</v>
      </c>
      <c r="AF9" s="14">
        <v>4.8726851851851855E-2</v>
      </c>
      <c r="AG9" s="15">
        <v>4.57</v>
      </c>
      <c r="AH9" s="16">
        <f t="shared" si="10"/>
        <v>1.0662330820974147E-2</v>
      </c>
      <c r="AI9" s="14">
        <v>3.4155092592592591E-2</v>
      </c>
      <c r="AJ9" s="15">
        <v>5.64</v>
      </c>
      <c r="AK9" s="16">
        <f t="shared" si="11"/>
        <v>6.0558674809561338E-3</v>
      </c>
      <c r="AL9" s="14">
        <v>4.6377314814814809E-2</v>
      </c>
      <c r="AM9" s="15">
        <v>4</v>
      </c>
      <c r="AN9" s="16">
        <f t="shared" si="12"/>
        <v>1.1594328703703702E-2</v>
      </c>
      <c r="AO9" s="14">
        <v>2.9317129629629634E-2</v>
      </c>
      <c r="AP9" s="15">
        <v>4.57</v>
      </c>
      <c r="AQ9" s="16">
        <f t="shared" si="13"/>
        <v>6.4151268336169872E-3</v>
      </c>
      <c r="AR9" s="14">
        <v>3.5833333333333335E-2</v>
      </c>
      <c r="AS9" s="15">
        <v>3.53</v>
      </c>
      <c r="AT9" s="16">
        <f t="shared" si="14"/>
        <v>1.0151085930122759E-2</v>
      </c>
      <c r="AU9" s="14">
        <v>3.5416666666666666E-2</v>
      </c>
      <c r="AV9" s="15">
        <v>4</v>
      </c>
      <c r="AW9" s="16">
        <f t="shared" si="15"/>
        <v>8.8541666666666664E-3</v>
      </c>
      <c r="AX9" s="14">
        <v>3.5312500000000004E-2</v>
      </c>
      <c r="AY9" s="15">
        <v>3.16</v>
      </c>
      <c r="AZ9" s="16">
        <f t="shared" si="16"/>
        <v>1.1174841772151899E-2</v>
      </c>
      <c r="BA9" s="14">
        <v>2.5995370370370367E-2</v>
      </c>
      <c r="BB9" s="15">
        <v>3.53</v>
      </c>
      <c r="BC9" s="16">
        <f t="shared" si="17"/>
        <v>7.3641275836743248E-3</v>
      </c>
      <c r="BD9" s="14"/>
      <c r="BF9" s="16"/>
      <c r="BG9" s="14">
        <v>3.5509259259259261E-2</v>
      </c>
      <c r="BH9" s="15">
        <v>3.16</v>
      </c>
      <c r="BI9" s="16">
        <f t="shared" si="19"/>
        <v>1.1237107360525082E-2</v>
      </c>
      <c r="BJ9" s="14"/>
      <c r="BL9" s="16"/>
      <c r="BM9" s="14"/>
      <c r="BO9" s="16"/>
      <c r="BP9" s="14"/>
      <c r="BR9" s="16"/>
      <c r="BS9" s="14"/>
      <c r="BU9" s="16"/>
    </row>
    <row r="10" spans="1:73" x14ac:dyDescent="0.3">
      <c r="A10" s="18" t="s">
        <v>121</v>
      </c>
      <c r="B10" s="19">
        <f t="shared" ref="B10:BM10" si="22">AVERAGE(B2:B9)</f>
        <v>4.2884259259259261E-2</v>
      </c>
      <c r="C10" s="20">
        <f t="shared" si="22"/>
        <v>5.8900000000000006</v>
      </c>
      <c r="D10" s="21">
        <f t="shared" si="22"/>
        <v>7.2796496303654925E-3</v>
      </c>
      <c r="E10" s="19">
        <f t="shared" si="22"/>
        <v>4.3619791666666664E-2</v>
      </c>
      <c r="F10" s="20">
        <f t="shared" si="22"/>
        <v>8.3087499999999999</v>
      </c>
      <c r="G10" s="21">
        <f t="shared" si="22"/>
        <v>5.2508953739553469E-3</v>
      </c>
      <c r="H10" s="19">
        <f t="shared" si="22"/>
        <v>3.6170428240740744E-2</v>
      </c>
      <c r="I10" s="20">
        <f t="shared" si="22"/>
        <v>5.9218749999999991</v>
      </c>
      <c r="J10" s="21">
        <f t="shared" si="22"/>
        <v>6.1253001555605655E-3</v>
      </c>
      <c r="K10" s="19">
        <f t="shared" si="22"/>
        <v>3.9324363425925928E-2</v>
      </c>
      <c r="L10" s="20">
        <f t="shared" si="22"/>
        <v>8.0056250000000002</v>
      </c>
      <c r="M10" s="21">
        <f t="shared" si="22"/>
        <v>4.9292614509493541E-3</v>
      </c>
      <c r="N10" s="19">
        <f t="shared" si="22"/>
        <v>3.3870081018518516E-2</v>
      </c>
      <c r="O10" s="20">
        <f t="shared" si="22"/>
        <v>5.6468749999999996</v>
      </c>
      <c r="P10" s="21">
        <f t="shared" si="22"/>
        <v>5.9743103739226221E-3</v>
      </c>
      <c r="Q10" s="19">
        <f t="shared" si="22"/>
        <v>3.4470486111111115E-2</v>
      </c>
      <c r="R10" s="20">
        <f t="shared" si="22"/>
        <v>6.9262499999999996</v>
      </c>
      <c r="S10" s="21">
        <f t="shared" si="22"/>
        <v>4.9731736383389138E-3</v>
      </c>
      <c r="T10" s="19">
        <f t="shared" si="22"/>
        <v>3.1102430555555557E-2</v>
      </c>
      <c r="U10" s="20">
        <f t="shared" si="22"/>
        <v>5.140625</v>
      </c>
      <c r="V10" s="21">
        <f t="shared" si="22"/>
        <v>6.0430166809784663E-3</v>
      </c>
      <c r="W10" s="19">
        <f t="shared" si="22"/>
        <v>3.0936053240740738E-2</v>
      </c>
      <c r="X10" s="20">
        <f t="shared" si="22"/>
        <v>6.2812499999999991</v>
      </c>
      <c r="Y10" s="21">
        <f t="shared" si="22"/>
        <v>4.9236932296900819E-3</v>
      </c>
      <c r="Z10" s="19">
        <f t="shared" si="22"/>
        <v>3.0886863425925924E-2</v>
      </c>
      <c r="AA10" s="20">
        <f t="shared" si="22"/>
        <v>4.7568750000000009</v>
      </c>
      <c r="AB10" s="21">
        <f t="shared" si="22"/>
        <v>6.4806110523914356E-3</v>
      </c>
      <c r="AC10" s="19">
        <f t="shared" si="22"/>
        <v>2.9225983796296297E-2</v>
      </c>
      <c r="AD10" s="20">
        <f t="shared" si="22"/>
        <v>5.8493750000000002</v>
      </c>
      <c r="AE10" s="21">
        <f t="shared" si="22"/>
        <v>4.9969807066968085E-3</v>
      </c>
      <c r="AF10" s="19">
        <f t="shared" si="22"/>
        <v>3.3065476190476194E-2</v>
      </c>
      <c r="AG10" s="20">
        <f t="shared" si="22"/>
        <v>4.1792857142857143</v>
      </c>
      <c r="AH10" s="21">
        <f t="shared" si="22"/>
        <v>7.8376988994774185E-3</v>
      </c>
      <c r="AI10" s="19">
        <f t="shared" si="22"/>
        <v>2.853009259259259E-2</v>
      </c>
      <c r="AJ10" s="20">
        <f t="shared" si="22"/>
        <v>5.2856249999999996</v>
      </c>
      <c r="AK10" s="21">
        <f t="shared" si="22"/>
        <v>5.3825032754307774E-3</v>
      </c>
      <c r="AL10" s="19">
        <f t="shared" si="22"/>
        <v>3.4524016203703704E-2</v>
      </c>
      <c r="AM10" s="20">
        <f t="shared" si="22"/>
        <v>3.8181250000000002</v>
      </c>
      <c r="AN10" s="21">
        <f t="shared" si="22"/>
        <v>8.9386373991623674E-3</v>
      </c>
      <c r="AO10" s="19">
        <f t="shared" si="22"/>
        <v>2.8584656084656084E-2</v>
      </c>
      <c r="AP10" s="20">
        <f t="shared" si="22"/>
        <v>4.7535714285714281</v>
      </c>
      <c r="AQ10" s="21">
        <f t="shared" si="22"/>
        <v>6.0198183761346422E-3</v>
      </c>
      <c r="AR10" s="19">
        <f t="shared" si="22"/>
        <v>2.8742766203703699E-2</v>
      </c>
      <c r="AS10" s="20">
        <f t="shared" si="22"/>
        <v>3.2118750000000005</v>
      </c>
      <c r="AT10" s="21">
        <f t="shared" si="22"/>
        <v>8.9535400577823981E-3</v>
      </c>
      <c r="AU10" s="19">
        <f t="shared" si="22"/>
        <v>2.5888310185185184E-2</v>
      </c>
      <c r="AV10" s="20">
        <f t="shared" si="22"/>
        <v>3.9729999999999999</v>
      </c>
      <c r="AW10" s="21">
        <f t="shared" si="22"/>
        <v>6.5178508756517893E-3</v>
      </c>
      <c r="AX10" s="19">
        <f t="shared" si="22"/>
        <v>3.0195312499999998E-2</v>
      </c>
      <c r="AY10" s="20">
        <f t="shared" si="22"/>
        <v>2.808125</v>
      </c>
      <c r="AZ10" s="21">
        <f t="shared" si="22"/>
        <v>1.073426398820357E-2</v>
      </c>
      <c r="BA10" s="19">
        <f t="shared" si="22"/>
        <v>2.4401041666666668E-2</v>
      </c>
      <c r="BB10" s="20">
        <f t="shared" si="22"/>
        <v>3.5643750000000005</v>
      </c>
      <c r="BC10" s="21">
        <f t="shared" si="22"/>
        <v>6.8404237843596206E-3</v>
      </c>
      <c r="BD10" s="19">
        <f t="shared" si="22"/>
        <v>5.9155092592592592E-2</v>
      </c>
      <c r="BE10" s="20">
        <f t="shared" si="22"/>
        <v>2.5649999999999999</v>
      </c>
      <c r="BF10" s="21">
        <f t="shared" si="22"/>
        <v>2.299926143602013E-2</v>
      </c>
      <c r="BG10" s="19">
        <f t="shared" si="22"/>
        <v>2.6854745370370373E-2</v>
      </c>
      <c r="BH10" s="20">
        <f t="shared" si="22"/>
        <v>2.8587499999999997</v>
      </c>
      <c r="BI10" s="21">
        <f t="shared" si="22"/>
        <v>9.3309034568859715E-3</v>
      </c>
      <c r="BJ10" s="19" t="e">
        <f t="shared" si="22"/>
        <v>#DIV/0!</v>
      </c>
      <c r="BK10" s="20" t="e">
        <f t="shared" si="22"/>
        <v>#DIV/0!</v>
      </c>
      <c r="BL10" s="21" t="e">
        <f t="shared" si="22"/>
        <v>#DIV/0!</v>
      </c>
      <c r="BM10" s="19">
        <f t="shared" si="22"/>
        <v>2.9464699074074077E-2</v>
      </c>
      <c r="BN10" s="20">
        <f t="shared" ref="BN10:BU10" si="23">AVERAGE(BN2:BN9)</f>
        <v>2.4649999999999999</v>
      </c>
      <c r="BO10" s="21">
        <f t="shared" si="23"/>
        <v>1.1894457911362346E-2</v>
      </c>
      <c r="BP10" s="19" t="e">
        <f t="shared" si="23"/>
        <v>#DIV/0!</v>
      </c>
      <c r="BQ10" s="20" t="e">
        <f t="shared" si="23"/>
        <v>#DIV/0!</v>
      </c>
      <c r="BR10" s="21" t="e">
        <f t="shared" si="23"/>
        <v>#DIV/0!</v>
      </c>
      <c r="BS10" s="19">
        <f t="shared" si="23"/>
        <v>3.0671296296296294E-2</v>
      </c>
      <c r="BT10" s="20">
        <f t="shared" si="23"/>
        <v>2.0449999999999999</v>
      </c>
      <c r="BU10" s="21">
        <f t="shared" si="23"/>
        <v>1.5008740793916672E-2</v>
      </c>
    </row>
    <row r="11" spans="1:73" x14ac:dyDescent="0.3">
      <c r="A11" s="13" t="s">
        <v>122</v>
      </c>
      <c r="B11" s="14">
        <f t="shared" ref="B11:BM11" si="24">MEDIAN(B2:B9)</f>
        <v>3.8252314814814815E-2</v>
      </c>
      <c r="C11" s="22">
        <f t="shared" si="24"/>
        <v>6</v>
      </c>
      <c r="D11" s="16">
        <f t="shared" si="24"/>
        <v>7.638387846721181E-3</v>
      </c>
      <c r="E11" s="14">
        <f t="shared" si="24"/>
        <v>4.2615740740740739E-2</v>
      </c>
      <c r="F11" s="22">
        <f t="shared" si="24"/>
        <v>8.4450000000000003</v>
      </c>
      <c r="G11" s="16">
        <f t="shared" si="24"/>
        <v>5.1659567821890594E-3</v>
      </c>
      <c r="H11" s="14">
        <f t="shared" si="24"/>
        <v>3.5775462962962967E-2</v>
      </c>
      <c r="I11" s="22">
        <f t="shared" si="24"/>
        <v>6.02</v>
      </c>
      <c r="J11" s="16">
        <f t="shared" si="24"/>
        <v>5.9896974200422627E-3</v>
      </c>
      <c r="K11" s="14">
        <f t="shared" si="24"/>
        <v>3.9276620370370371E-2</v>
      </c>
      <c r="L11" s="22">
        <f t="shared" si="24"/>
        <v>8.3649999999999984</v>
      </c>
      <c r="M11" s="16">
        <f t="shared" si="24"/>
        <v>4.9325053161239276E-3</v>
      </c>
      <c r="N11" s="14">
        <f t="shared" si="24"/>
        <v>3.36400462962963E-2</v>
      </c>
      <c r="O11" s="22">
        <f t="shared" si="24"/>
        <v>5.8650000000000002</v>
      </c>
      <c r="P11" s="16">
        <f t="shared" si="24"/>
        <v>6.0658643082119003E-3</v>
      </c>
      <c r="Q11" s="14">
        <f t="shared" si="24"/>
        <v>3.380787037037037E-2</v>
      </c>
      <c r="R11" s="22">
        <f t="shared" si="24"/>
        <v>7.01</v>
      </c>
      <c r="S11" s="16">
        <f t="shared" si="24"/>
        <v>4.9035555602374662E-3</v>
      </c>
      <c r="T11" s="14">
        <f t="shared" si="24"/>
        <v>3.1747685185185184E-2</v>
      </c>
      <c r="U11" s="22">
        <f t="shared" si="24"/>
        <v>5.0999999999999996</v>
      </c>
      <c r="V11" s="16">
        <f t="shared" si="24"/>
        <v>5.9288052101019182E-3</v>
      </c>
      <c r="W11" s="14">
        <f t="shared" si="24"/>
        <v>3.1464120370370371E-2</v>
      </c>
      <c r="X11" s="22">
        <f t="shared" si="24"/>
        <v>6.4350000000000005</v>
      </c>
      <c r="Y11" s="16">
        <f t="shared" si="24"/>
        <v>4.8889674771881528E-3</v>
      </c>
      <c r="Z11" s="14">
        <f t="shared" si="24"/>
        <v>3.0810185185185184E-2</v>
      </c>
      <c r="AA11" s="22">
        <f t="shared" si="24"/>
        <v>4.9649999999999999</v>
      </c>
      <c r="AB11" s="16">
        <f t="shared" si="24"/>
        <v>6.3650938381541837E-3</v>
      </c>
      <c r="AC11" s="14">
        <f t="shared" si="24"/>
        <v>2.9542824074074076E-2</v>
      </c>
      <c r="AD11" s="22">
        <f t="shared" si="24"/>
        <v>5.9725000000000001</v>
      </c>
      <c r="AE11" s="16">
        <f t="shared" si="24"/>
        <v>4.9056248639821175E-3</v>
      </c>
      <c r="AF11" s="14">
        <f t="shared" si="24"/>
        <v>3.2719907407407406E-2</v>
      </c>
      <c r="AG11" s="22">
        <f t="shared" si="24"/>
        <v>4.4000000000000004</v>
      </c>
      <c r="AH11" s="16">
        <f t="shared" si="24"/>
        <v>7.4363425925925916E-3</v>
      </c>
      <c r="AI11" s="14">
        <f t="shared" si="24"/>
        <v>2.7841435185185184E-2</v>
      </c>
      <c r="AJ11" s="22">
        <f t="shared" si="24"/>
        <v>5.3125</v>
      </c>
      <c r="AK11" s="16">
        <f t="shared" si="24"/>
        <v>5.2285574828411299E-3</v>
      </c>
      <c r="AL11" s="14">
        <f t="shared" si="24"/>
        <v>3.1105324074074073E-2</v>
      </c>
      <c r="AM11" s="22">
        <f t="shared" si="24"/>
        <v>3.7749999999999999</v>
      </c>
      <c r="AN11" s="16">
        <f t="shared" si="24"/>
        <v>8.5287123978438524E-3</v>
      </c>
      <c r="AO11" s="14">
        <f t="shared" si="24"/>
        <v>2.8356481481481483E-2</v>
      </c>
      <c r="AP11" s="22">
        <f t="shared" si="24"/>
        <v>4.7</v>
      </c>
      <c r="AQ11" s="16">
        <f t="shared" si="24"/>
        <v>5.7576612145140071E-3</v>
      </c>
      <c r="AR11" s="14">
        <f t="shared" si="24"/>
        <v>2.8449074074074071E-2</v>
      </c>
      <c r="AS11" s="22">
        <f t="shared" si="24"/>
        <v>3.21</v>
      </c>
      <c r="AT11" s="16">
        <f t="shared" si="24"/>
        <v>8.862639898465443E-3</v>
      </c>
      <c r="AU11" s="14">
        <f t="shared" si="24"/>
        <v>2.4577546296296299E-2</v>
      </c>
      <c r="AV11" s="22">
        <f t="shared" si="24"/>
        <v>4</v>
      </c>
      <c r="AW11" s="16">
        <f t="shared" si="24"/>
        <v>6.1922102985373061E-3</v>
      </c>
      <c r="AX11" s="14">
        <f t="shared" si="24"/>
        <v>3.1325231481481482E-2</v>
      </c>
      <c r="AY11" s="22">
        <f t="shared" si="24"/>
        <v>2.8875000000000002</v>
      </c>
      <c r="AZ11" s="16">
        <f t="shared" si="24"/>
        <v>1.0518958367542245E-2</v>
      </c>
      <c r="BA11" s="14">
        <f t="shared" si="24"/>
        <v>2.524884259259259E-2</v>
      </c>
      <c r="BB11" s="22">
        <f t="shared" si="24"/>
        <v>3.5525000000000002</v>
      </c>
      <c r="BC11" s="16">
        <f t="shared" si="24"/>
        <v>6.8811642805895676E-3</v>
      </c>
      <c r="BD11" s="14">
        <f t="shared" si="24"/>
        <v>5.9155092592592592E-2</v>
      </c>
      <c r="BE11" s="22">
        <f t="shared" si="24"/>
        <v>2.5649999999999999</v>
      </c>
      <c r="BF11" s="16">
        <f t="shared" si="24"/>
        <v>2.299926143602013E-2</v>
      </c>
      <c r="BG11" s="14">
        <f t="shared" si="24"/>
        <v>2.5260416666666667E-2</v>
      </c>
      <c r="BH11" s="22">
        <f t="shared" si="24"/>
        <v>2.9350000000000001</v>
      </c>
      <c r="BI11" s="16">
        <f t="shared" si="24"/>
        <v>8.6524375444253735E-3</v>
      </c>
      <c r="BJ11" s="14" t="e">
        <f t="shared" si="24"/>
        <v>#NUM!</v>
      </c>
      <c r="BK11" s="22" t="e">
        <f t="shared" si="24"/>
        <v>#NUM!</v>
      </c>
      <c r="BL11" s="16" t="e">
        <f t="shared" si="24"/>
        <v>#NUM!</v>
      </c>
      <c r="BM11" s="14">
        <f t="shared" si="24"/>
        <v>2.5625000000000002E-2</v>
      </c>
      <c r="BN11" s="22">
        <f t="shared" ref="BN11:BU11" si="25">MEDIAN(BN2:BN9)</f>
        <v>2.5149999999999997</v>
      </c>
      <c r="BO11" s="16">
        <f t="shared" si="25"/>
        <v>1.087829332825248E-2</v>
      </c>
      <c r="BP11" s="14" t="e">
        <f t="shared" si="25"/>
        <v>#NUM!</v>
      </c>
      <c r="BQ11" s="22" t="e">
        <f t="shared" si="25"/>
        <v>#NUM!</v>
      </c>
      <c r="BR11" s="16" t="e">
        <f t="shared" si="25"/>
        <v>#NUM!</v>
      </c>
      <c r="BS11" s="14">
        <f t="shared" si="25"/>
        <v>3.0671296296296294E-2</v>
      </c>
      <c r="BT11" s="22">
        <f t="shared" si="25"/>
        <v>2.0449999999999999</v>
      </c>
      <c r="BU11" s="16">
        <f t="shared" si="25"/>
        <v>1.5008740793916672E-2</v>
      </c>
    </row>
    <row r="12" spans="1:73" x14ac:dyDescent="0.3">
      <c r="A12" s="13" t="s">
        <v>123</v>
      </c>
      <c r="B12" s="14">
        <f t="shared" ref="B12:BM12" si="26">MIN(B2:B9)</f>
        <v>3.5289351851851856E-2</v>
      </c>
      <c r="C12" s="15">
        <f t="shared" si="26"/>
        <v>4.62</v>
      </c>
      <c r="D12" s="16">
        <f t="shared" si="26"/>
        <v>6.0536752622930099E-3</v>
      </c>
      <c r="E12" s="14">
        <f t="shared" si="26"/>
        <v>3.4039351851851855E-2</v>
      </c>
      <c r="F12" s="15">
        <f t="shared" si="26"/>
        <v>6.36</v>
      </c>
      <c r="G12" s="16">
        <f t="shared" si="26"/>
        <v>4.775683421516754E-3</v>
      </c>
      <c r="H12" s="14">
        <f t="shared" si="26"/>
        <v>2.8865740740740744E-2</v>
      </c>
      <c r="I12" s="15">
        <f t="shared" si="26"/>
        <v>4.62</v>
      </c>
      <c r="J12" s="16">
        <f t="shared" si="26"/>
        <v>5.2821390230810526E-3</v>
      </c>
      <c r="K12" s="14">
        <f t="shared" si="26"/>
        <v>3.2326388888888884E-2</v>
      </c>
      <c r="L12" s="15">
        <f t="shared" si="26"/>
        <v>5.94</v>
      </c>
      <c r="M12" s="16">
        <f t="shared" si="26"/>
        <v>4.1918333962501575E-3</v>
      </c>
      <c r="N12" s="14">
        <f t="shared" si="26"/>
        <v>2.5567129629629634E-2</v>
      </c>
      <c r="O12" s="15">
        <f t="shared" si="26"/>
        <v>4.4800000000000004</v>
      </c>
      <c r="P12" s="16">
        <f t="shared" si="26"/>
        <v>5.1912953562699765E-3</v>
      </c>
      <c r="Q12" s="14">
        <f t="shared" si="26"/>
        <v>2.7314814814814816E-2</v>
      </c>
      <c r="R12" s="15">
        <f t="shared" si="26"/>
        <v>5.94</v>
      </c>
      <c r="S12" s="16">
        <f t="shared" si="26"/>
        <v>4.2768199233716477E-3</v>
      </c>
      <c r="T12" s="14">
        <f t="shared" si="26"/>
        <v>2.4143518518518519E-2</v>
      </c>
      <c r="U12" s="15">
        <f t="shared" si="26"/>
        <v>4.1500000000000004</v>
      </c>
      <c r="V12" s="16">
        <f t="shared" si="26"/>
        <v>5.387931034482759E-3</v>
      </c>
      <c r="W12" s="14">
        <f t="shared" si="26"/>
        <v>2.4050925925925924E-2</v>
      </c>
      <c r="X12" s="15">
        <f t="shared" si="26"/>
        <v>5.03</v>
      </c>
      <c r="Y12" s="16">
        <f t="shared" si="26"/>
        <v>4.4270833333333332E-3</v>
      </c>
      <c r="Z12" s="14">
        <f t="shared" si="26"/>
        <v>2.5532407407407406E-2</v>
      </c>
      <c r="AA12" s="15">
        <f t="shared" si="26"/>
        <v>4.0599999999999996</v>
      </c>
      <c r="AB12" s="16">
        <f t="shared" si="26"/>
        <v>6.1831170309653918E-3</v>
      </c>
      <c r="AC12" s="14">
        <f t="shared" si="26"/>
        <v>2.327546296296296E-2</v>
      </c>
      <c r="AD12" s="15">
        <f t="shared" si="26"/>
        <v>5.03</v>
      </c>
      <c r="AE12" s="16">
        <f t="shared" si="26"/>
        <v>4.5381571087216247E-3</v>
      </c>
      <c r="AF12" s="14">
        <f t="shared" si="26"/>
        <v>2.4305555555555556E-2</v>
      </c>
      <c r="AG12" s="15">
        <f t="shared" si="26"/>
        <v>3.48</v>
      </c>
      <c r="AH12" s="16">
        <f t="shared" si="26"/>
        <v>6.7143490796185415E-3</v>
      </c>
      <c r="AI12" s="14">
        <f t="shared" si="26"/>
        <v>2.3368055555555555E-2</v>
      </c>
      <c r="AJ12" s="15">
        <f t="shared" si="26"/>
        <v>4.96</v>
      </c>
      <c r="AK12" s="16">
        <f t="shared" si="26"/>
        <v>4.7113015232974906E-3</v>
      </c>
      <c r="AL12" s="14">
        <f t="shared" si="26"/>
        <v>2.3020833333333334E-2</v>
      </c>
      <c r="AM12" s="15">
        <f t="shared" si="26"/>
        <v>3.48</v>
      </c>
      <c r="AN12" s="16">
        <f t="shared" si="26"/>
        <v>6.5307328605200953E-3</v>
      </c>
      <c r="AO12" s="14">
        <f t="shared" si="26"/>
        <v>2.4409722222222222E-2</v>
      </c>
      <c r="AP12" s="15">
        <f t="shared" si="26"/>
        <v>4.55</v>
      </c>
      <c r="AQ12" s="16">
        <f t="shared" si="26"/>
        <v>5.1935579196217491E-3</v>
      </c>
      <c r="AR12" s="14">
        <f t="shared" si="26"/>
        <v>2.2152777777777775E-2</v>
      </c>
      <c r="AS12" s="15">
        <f t="shared" si="26"/>
        <v>2.85</v>
      </c>
      <c r="AT12" s="16">
        <f t="shared" si="26"/>
        <v>7.4913900180668489E-3</v>
      </c>
      <c r="AU12" s="14">
        <f t="shared" si="26"/>
        <v>2.3310185185185187E-2</v>
      </c>
      <c r="AV12" s="15">
        <f t="shared" si="26"/>
        <v>3.75</v>
      </c>
      <c r="AW12" s="16">
        <f t="shared" si="26"/>
        <v>5.9866856554685972E-3</v>
      </c>
      <c r="AX12" s="14">
        <f t="shared" si="26"/>
        <v>2.2835648148148147E-2</v>
      </c>
      <c r="AY12" s="15">
        <f t="shared" si="26"/>
        <v>2.21</v>
      </c>
      <c r="AZ12" s="16">
        <f t="shared" si="26"/>
        <v>9.6126110534210229E-3</v>
      </c>
      <c r="BA12" s="14">
        <f t="shared" si="26"/>
        <v>2.1180555555555553E-2</v>
      </c>
      <c r="BB12" s="15">
        <f t="shared" si="26"/>
        <v>3.28</v>
      </c>
      <c r="BC12" s="16">
        <f t="shared" si="26"/>
        <v>6.2830687830687836E-3</v>
      </c>
      <c r="BD12" s="14">
        <f t="shared" si="26"/>
        <v>5.033564814814815E-2</v>
      </c>
      <c r="BE12" s="15">
        <f t="shared" si="26"/>
        <v>2.5099999999999998</v>
      </c>
      <c r="BF12" s="16">
        <f t="shared" si="26"/>
        <v>2.0054043086911614E-2</v>
      </c>
      <c r="BG12" s="14">
        <f t="shared" si="26"/>
        <v>1.9050925925925926E-2</v>
      </c>
      <c r="BH12" s="15">
        <f t="shared" si="26"/>
        <v>2.21</v>
      </c>
      <c r="BI12" s="16">
        <f t="shared" si="26"/>
        <v>8.3314961787184019E-3</v>
      </c>
      <c r="BJ12" s="14">
        <f t="shared" si="26"/>
        <v>0</v>
      </c>
      <c r="BK12" s="15">
        <f t="shared" si="26"/>
        <v>0</v>
      </c>
      <c r="BL12" s="16">
        <f t="shared" si="26"/>
        <v>0</v>
      </c>
      <c r="BM12" s="14">
        <f t="shared" si="26"/>
        <v>2.3796296296296298E-2</v>
      </c>
      <c r="BN12" s="15">
        <f t="shared" ref="BN12:BU12" si="27">MIN(BN2:BN9)</f>
        <v>2.21</v>
      </c>
      <c r="BO12" s="16">
        <f t="shared" si="27"/>
        <v>9.4805961339825898E-3</v>
      </c>
      <c r="BP12" s="14">
        <f t="shared" si="27"/>
        <v>0</v>
      </c>
      <c r="BQ12" s="15">
        <f t="shared" si="27"/>
        <v>0</v>
      </c>
      <c r="BR12" s="16">
        <f t="shared" si="27"/>
        <v>0</v>
      </c>
      <c r="BS12" s="14">
        <f t="shared" si="27"/>
        <v>3.0648148148148147E-2</v>
      </c>
      <c r="BT12" s="15">
        <f t="shared" si="27"/>
        <v>1.99</v>
      </c>
      <c r="BU12" s="16">
        <f t="shared" si="27"/>
        <v>1.4616402116402116E-2</v>
      </c>
    </row>
    <row r="13" spans="1:73" x14ac:dyDescent="0.3">
      <c r="A13" s="23" t="s">
        <v>124</v>
      </c>
      <c r="B13" s="24">
        <f t="shared" ref="B13:BM13" si="28">MAX(B2:B9)</f>
        <v>5.3506944444444447E-2</v>
      </c>
      <c r="C13" s="25">
        <f t="shared" si="28"/>
        <v>6.9</v>
      </c>
      <c r="D13" s="26">
        <f t="shared" si="28"/>
        <v>8.6496913580246908E-3</v>
      </c>
      <c r="E13" s="24">
        <f t="shared" si="28"/>
        <v>5.230324074074074E-2</v>
      </c>
      <c r="F13" s="25">
        <f t="shared" si="28"/>
        <v>9.15</v>
      </c>
      <c r="G13" s="26">
        <f t="shared" si="28"/>
        <v>5.7985854479756923E-3</v>
      </c>
      <c r="H13" s="24">
        <f t="shared" si="28"/>
        <v>4.50462962962963E-2</v>
      </c>
      <c r="I13" s="25">
        <f t="shared" si="28"/>
        <v>6.9</v>
      </c>
      <c r="J13" s="26">
        <f t="shared" si="28"/>
        <v>7.5454432657112731E-3</v>
      </c>
      <c r="K13" s="24">
        <f t="shared" si="28"/>
        <v>4.8935185185185186E-2</v>
      </c>
      <c r="L13" s="25">
        <f t="shared" si="28"/>
        <v>8.83</v>
      </c>
      <c r="M13" s="26">
        <f t="shared" si="28"/>
        <v>5.798007723363174E-3</v>
      </c>
      <c r="N13" s="24">
        <f t="shared" si="28"/>
        <v>4.3773148148148144E-2</v>
      </c>
      <c r="O13" s="25">
        <f t="shared" si="28"/>
        <v>6.54</v>
      </c>
      <c r="P13" s="26">
        <f t="shared" si="28"/>
        <v>6.6931419186770863E-3</v>
      </c>
      <c r="Q13" s="24">
        <f t="shared" si="28"/>
        <v>4.1319444444444443E-2</v>
      </c>
      <c r="R13" s="25">
        <f t="shared" si="28"/>
        <v>7.3</v>
      </c>
      <c r="S13" s="26">
        <f t="shared" si="28"/>
        <v>5.8692392676767671E-3</v>
      </c>
      <c r="T13" s="24">
        <f t="shared" si="28"/>
        <v>3.8877314814814816E-2</v>
      </c>
      <c r="U13" s="25">
        <f t="shared" si="28"/>
        <v>5.8</v>
      </c>
      <c r="V13" s="26">
        <f t="shared" si="28"/>
        <v>6.8931409246125565E-3</v>
      </c>
      <c r="W13" s="24">
        <f t="shared" si="28"/>
        <v>3.6099537037037034E-2</v>
      </c>
      <c r="X13" s="25">
        <f t="shared" si="28"/>
        <v>6.8</v>
      </c>
      <c r="Y13" s="26">
        <f t="shared" si="28"/>
        <v>5.5113797003109978E-3</v>
      </c>
      <c r="Z13" s="24">
        <f t="shared" si="28"/>
        <v>3.6168981481481483E-2</v>
      </c>
      <c r="AA13" s="25">
        <f t="shared" si="28"/>
        <v>5.2</v>
      </c>
      <c r="AB13" s="26">
        <f t="shared" si="28"/>
        <v>7.1058902714109008E-3</v>
      </c>
      <c r="AC13" s="24">
        <f t="shared" si="28"/>
        <v>3.2939814814814811E-2</v>
      </c>
      <c r="AD13" s="25">
        <f t="shared" si="28"/>
        <v>6.2</v>
      </c>
      <c r="AE13" s="26">
        <f t="shared" si="28"/>
        <v>5.672985942146525E-3</v>
      </c>
      <c r="AF13" s="24">
        <f t="shared" si="28"/>
        <v>4.8726851851851855E-2</v>
      </c>
      <c r="AG13" s="25">
        <f t="shared" si="28"/>
        <v>4.57</v>
      </c>
      <c r="AH13" s="26">
        <f t="shared" si="28"/>
        <v>1.0662330820974147E-2</v>
      </c>
      <c r="AI13" s="24">
        <f t="shared" si="28"/>
        <v>3.4201388888888885E-2</v>
      </c>
      <c r="AJ13" s="25">
        <f t="shared" si="28"/>
        <v>5.64</v>
      </c>
      <c r="AK13" s="26">
        <f t="shared" si="28"/>
        <v>6.2411293592862923E-3</v>
      </c>
      <c r="AL13" s="24">
        <f t="shared" si="28"/>
        <v>5.136574074074074E-2</v>
      </c>
      <c r="AM13" s="25">
        <f t="shared" si="28"/>
        <v>4.53</v>
      </c>
      <c r="AN13" s="26">
        <f t="shared" si="28"/>
        <v>1.1594328703703702E-2</v>
      </c>
      <c r="AO13" s="24">
        <f t="shared" si="28"/>
        <v>3.4583333333333334E-2</v>
      </c>
      <c r="AP13" s="25">
        <f t="shared" si="28"/>
        <v>5.03</v>
      </c>
      <c r="AQ13" s="26">
        <f t="shared" si="28"/>
        <v>7.0867486338797815E-3</v>
      </c>
      <c r="AR13" s="24">
        <f t="shared" si="28"/>
        <v>3.5833333333333335E-2</v>
      </c>
      <c r="AS13" s="25">
        <f t="shared" si="28"/>
        <v>3.6</v>
      </c>
      <c r="AT13" s="26">
        <f t="shared" si="28"/>
        <v>1.0685787413429688E-2</v>
      </c>
      <c r="AU13" s="24">
        <f t="shared" si="28"/>
        <v>3.5416666666666666E-2</v>
      </c>
      <c r="AV13" s="25">
        <f t="shared" si="28"/>
        <v>4.1740000000000004</v>
      </c>
      <c r="AW13" s="26">
        <f t="shared" si="28"/>
        <v>8.8541666666666664E-3</v>
      </c>
      <c r="AX13" s="24">
        <f t="shared" si="28"/>
        <v>3.6284722222222225E-2</v>
      </c>
      <c r="AY13" s="25">
        <f t="shared" si="28"/>
        <v>3.21</v>
      </c>
      <c r="AZ13" s="26">
        <f t="shared" si="28"/>
        <v>1.251197318007663E-2</v>
      </c>
      <c r="BA13" s="24">
        <f t="shared" si="28"/>
        <v>2.6099537037037036E-2</v>
      </c>
      <c r="BB13" s="25">
        <f t="shared" si="28"/>
        <v>3.79</v>
      </c>
      <c r="BC13" s="26">
        <f t="shared" si="28"/>
        <v>7.3641275836743248E-3</v>
      </c>
      <c r="BD13" s="24">
        <f t="shared" si="28"/>
        <v>6.7974537037037042E-2</v>
      </c>
      <c r="BE13" s="25">
        <f t="shared" si="28"/>
        <v>2.62</v>
      </c>
      <c r="BF13" s="26">
        <f t="shared" si="28"/>
        <v>2.5944479785128642E-2</v>
      </c>
      <c r="BG13" s="24">
        <f t="shared" si="28"/>
        <v>3.6851851851851851E-2</v>
      </c>
      <c r="BH13" s="25">
        <f t="shared" si="28"/>
        <v>3.21</v>
      </c>
      <c r="BI13" s="26">
        <f t="shared" si="28"/>
        <v>1.2082574377656346E-2</v>
      </c>
      <c r="BJ13" s="24">
        <f t="shared" si="28"/>
        <v>0</v>
      </c>
      <c r="BK13" s="25">
        <f t="shared" si="28"/>
        <v>0</v>
      </c>
      <c r="BL13" s="26">
        <f t="shared" si="28"/>
        <v>0</v>
      </c>
      <c r="BM13" s="24">
        <f t="shared" si="28"/>
        <v>4.2812500000000003E-2</v>
      </c>
      <c r="BN13" s="25">
        <f t="shared" ref="BN13:BU13" si="29">MAX(BN2:BN9)</f>
        <v>2.62</v>
      </c>
      <c r="BO13" s="26">
        <f t="shared" si="29"/>
        <v>1.6340648854961833E-2</v>
      </c>
      <c r="BP13" s="24">
        <f t="shared" si="29"/>
        <v>0</v>
      </c>
      <c r="BQ13" s="25">
        <f t="shared" si="29"/>
        <v>0</v>
      </c>
      <c r="BR13" s="26">
        <f t="shared" si="29"/>
        <v>0</v>
      </c>
      <c r="BS13" s="24">
        <f t="shared" si="29"/>
        <v>3.0694444444444444E-2</v>
      </c>
      <c r="BT13" s="25">
        <f t="shared" si="29"/>
        <v>2.1</v>
      </c>
      <c r="BU13" s="26">
        <f t="shared" si="29"/>
        <v>1.5401079471431229E-2</v>
      </c>
    </row>
    <row r="16" spans="1:73" x14ac:dyDescent="0.3">
      <c r="A16" s="9" t="s">
        <v>125</v>
      </c>
      <c r="B16" s="10" t="s">
        <v>4</v>
      </c>
      <c r="C16" s="11" t="s">
        <v>5</v>
      </c>
      <c r="D16" s="12" t="s">
        <v>126</v>
      </c>
      <c r="E16" s="10" t="s">
        <v>6</v>
      </c>
      <c r="F16" s="11" t="s">
        <v>7</v>
      </c>
      <c r="G16" s="12" t="s">
        <v>127</v>
      </c>
      <c r="H16" s="10" t="s">
        <v>8</v>
      </c>
      <c r="I16" s="11" t="s">
        <v>9</v>
      </c>
      <c r="J16" s="12" t="s">
        <v>128</v>
      </c>
      <c r="K16" s="10" t="s">
        <v>10</v>
      </c>
      <c r="L16" s="11" t="s">
        <v>11</v>
      </c>
      <c r="M16" s="12" t="s">
        <v>129</v>
      </c>
      <c r="N16" s="10" t="s">
        <v>12</v>
      </c>
      <c r="O16" s="11" t="s">
        <v>13</v>
      </c>
      <c r="P16" s="12" t="s">
        <v>130</v>
      </c>
      <c r="Q16" s="10" t="s">
        <v>14</v>
      </c>
      <c r="R16" s="11" t="s">
        <v>15</v>
      </c>
      <c r="S16" s="12" t="s">
        <v>131</v>
      </c>
      <c r="T16" s="10" t="s">
        <v>16</v>
      </c>
      <c r="U16" s="11" t="s">
        <v>17</v>
      </c>
      <c r="V16" s="12" t="s">
        <v>132</v>
      </c>
      <c r="W16" s="10" t="s">
        <v>18</v>
      </c>
      <c r="X16" s="11" t="s">
        <v>19</v>
      </c>
      <c r="Y16" s="12" t="s">
        <v>133</v>
      </c>
      <c r="Z16" s="10" t="s">
        <v>20</v>
      </c>
      <c r="AA16" s="11" t="s">
        <v>21</v>
      </c>
      <c r="AB16" s="12" t="s">
        <v>134</v>
      </c>
      <c r="AC16" s="10" t="s">
        <v>22</v>
      </c>
      <c r="AD16" s="11" t="s">
        <v>23</v>
      </c>
      <c r="AE16" s="12" t="s">
        <v>135</v>
      </c>
      <c r="AF16" s="10" t="s">
        <v>24</v>
      </c>
      <c r="AG16" s="11" t="s">
        <v>25</v>
      </c>
      <c r="AH16" s="12" t="s">
        <v>136</v>
      </c>
      <c r="AI16" s="10" t="s">
        <v>26</v>
      </c>
      <c r="AJ16" s="11" t="s">
        <v>27</v>
      </c>
      <c r="AK16" s="12" t="s">
        <v>137</v>
      </c>
    </row>
    <row r="17" spans="1:37" x14ac:dyDescent="0.3">
      <c r="A17" s="13" t="s">
        <v>138</v>
      </c>
      <c r="B17" s="14">
        <f>B10</f>
        <v>4.2884259259259261E-2</v>
      </c>
      <c r="C17" s="27">
        <f>E10</f>
        <v>4.3619791666666664E-2</v>
      </c>
      <c r="D17" s="28">
        <f>B17/C17</f>
        <v>0.98313764510779444</v>
      </c>
      <c r="E17" s="14">
        <f>H10</f>
        <v>3.6170428240740744E-2</v>
      </c>
      <c r="F17" s="27">
        <f>K10</f>
        <v>3.9324363425925928E-2</v>
      </c>
      <c r="G17" s="28">
        <f>E17/F17</f>
        <v>0.91979691696405586</v>
      </c>
      <c r="H17" s="14">
        <f>N10</f>
        <v>3.3870081018518516E-2</v>
      </c>
      <c r="I17" s="27">
        <f>Q10</f>
        <v>3.4470486111111115E-2</v>
      </c>
      <c r="J17" s="28">
        <f>H17/I17</f>
        <v>0.98258205321917214</v>
      </c>
      <c r="K17" s="14">
        <f>T10</f>
        <v>3.1102430555555557E-2</v>
      </c>
      <c r="L17" s="27">
        <f>W10</f>
        <v>3.0936053240740738E-2</v>
      </c>
      <c r="M17" s="28">
        <f>K17/L17</f>
        <v>1.0053781041013892</v>
      </c>
      <c r="N17" s="14">
        <f>Z10</f>
        <v>3.0886863425925924E-2</v>
      </c>
      <c r="O17" s="27">
        <f>AC10</f>
        <v>2.9225983796296297E-2</v>
      </c>
      <c r="P17" s="28">
        <f>N17/O17</f>
        <v>1.0568288698579278</v>
      </c>
      <c r="Q17" s="14">
        <f>AF10</f>
        <v>3.3065476190476194E-2</v>
      </c>
      <c r="R17" s="27">
        <f>AI10</f>
        <v>2.853009259259259E-2</v>
      </c>
      <c r="S17" s="28">
        <f>Q17/R17</f>
        <v>1.1589684149521879</v>
      </c>
      <c r="T17" s="14">
        <f>AL10</f>
        <v>3.4524016203703704E-2</v>
      </c>
      <c r="U17" s="27">
        <f>AO10</f>
        <v>2.8584656084656084E-2</v>
      </c>
      <c r="V17" s="28">
        <f>T17/U17</f>
        <v>1.2077814090698751</v>
      </c>
      <c r="W17" s="14">
        <f>AR10</f>
        <v>2.8742766203703699E-2</v>
      </c>
      <c r="X17" s="27">
        <f>AU10</f>
        <v>2.5888310185185184E-2</v>
      </c>
      <c r="Y17" s="28">
        <f>W17/X17</f>
        <v>1.1102604224879846</v>
      </c>
      <c r="Z17" s="14">
        <f>AX10</f>
        <v>3.0195312499999998E-2</v>
      </c>
      <c r="AA17" s="27">
        <f>BA10</f>
        <v>2.4401041666666668E-2</v>
      </c>
      <c r="AB17" s="28">
        <f>Z17/AA17</f>
        <v>1.2374599786552827</v>
      </c>
      <c r="AC17" s="14">
        <f>BD10</f>
        <v>5.9155092592592592E-2</v>
      </c>
      <c r="AD17" s="27">
        <f>BG10</f>
        <v>2.6854745370370373E-2</v>
      </c>
      <c r="AE17" s="28">
        <f>AC17/AD17</f>
        <v>2.2027798728585282</v>
      </c>
      <c r="AF17" s="14" t="e">
        <f>BJ10</f>
        <v>#DIV/0!</v>
      </c>
      <c r="AG17" s="27">
        <f>BM10</f>
        <v>2.9464699074074077E-2</v>
      </c>
      <c r="AH17" s="28" t="e">
        <f>AF17/AG17</f>
        <v>#DIV/0!</v>
      </c>
      <c r="AI17" s="14" t="e">
        <f>BP10</f>
        <v>#DIV/0!</v>
      </c>
      <c r="AJ17" s="27">
        <f>BS10</f>
        <v>3.0671296296296294E-2</v>
      </c>
      <c r="AK17" s="28" t="e">
        <f>AI17/AJ17</f>
        <v>#DIV/0!</v>
      </c>
    </row>
    <row r="18" spans="1:37" x14ac:dyDescent="0.3">
      <c r="A18" s="13" t="s">
        <v>139</v>
      </c>
      <c r="B18" s="14">
        <f>B11</f>
        <v>3.8252314814814815E-2</v>
      </c>
      <c r="C18" s="27">
        <f>E11</f>
        <v>4.2615740740740739E-2</v>
      </c>
      <c r="D18" s="28">
        <f t="shared" ref="D18:D22" si="30">B18/C18</f>
        <v>0.89760999456816948</v>
      </c>
      <c r="E18" s="14">
        <f>H11</f>
        <v>3.5775462962962967E-2</v>
      </c>
      <c r="F18" s="27">
        <f>K11</f>
        <v>3.9276620370370371E-2</v>
      </c>
      <c r="G18" s="28">
        <f t="shared" ref="G18:G22" si="31">E18/F18</f>
        <v>0.91085899513776347</v>
      </c>
      <c r="H18" s="14">
        <f>N11</f>
        <v>3.36400462962963E-2</v>
      </c>
      <c r="I18" s="27">
        <f>Q11</f>
        <v>3.380787037037037E-2</v>
      </c>
      <c r="J18" s="28">
        <f t="shared" ref="J18:J22" si="32">H18/I18</f>
        <v>0.99503594659363248</v>
      </c>
      <c r="K18" s="14">
        <f>T11</f>
        <v>3.1747685185185184E-2</v>
      </c>
      <c r="L18" s="27">
        <f>W11</f>
        <v>3.1464120370370371E-2</v>
      </c>
      <c r="M18" s="28">
        <f t="shared" ref="M18:M22" si="33">K18/L18</f>
        <v>1.0090123229722272</v>
      </c>
      <c r="N18" s="14">
        <f>Z11</f>
        <v>3.0810185185185184E-2</v>
      </c>
      <c r="O18" s="27">
        <f>AC11</f>
        <v>2.9542824074074076E-2</v>
      </c>
      <c r="P18" s="28">
        <f t="shared" ref="P18:P22" si="34">N18/O18</f>
        <v>1.0428991185112633</v>
      </c>
      <c r="Q18" s="14">
        <f>AF11</f>
        <v>3.2719907407407406E-2</v>
      </c>
      <c r="R18" s="27">
        <f>AI11</f>
        <v>2.7841435185185184E-2</v>
      </c>
      <c r="S18" s="28">
        <f t="shared" ref="S18:S22" si="35">Q18/R18</f>
        <v>1.175223446268967</v>
      </c>
      <c r="T18" s="14">
        <f>AL11</f>
        <v>3.1105324074074073E-2</v>
      </c>
      <c r="U18" s="27">
        <f>AO11</f>
        <v>2.8356481481481483E-2</v>
      </c>
      <c r="V18" s="28">
        <f t="shared" ref="V18:V22" si="36">T18/U18</f>
        <v>1.096938775510204</v>
      </c>
      <c r="W18" s="14">
        <f>AR11</f>
        <v>2.8449074074074071E-2</v>
      </c>
      <c r="X18" s="27">
        <f>AU11</f>
        <v>2.4577546296296299E-2</v>
      </c>
      <c r="Y18" s="28">
        <f t="shared" ref="Y18:Y22" si="37">W18/X18</f>
        <v>1.157522957381681</v>
      </c>
      <c r="Z18" s="14">
        <f>AX11</f>
        <v>3.1325231481481482E-2</v>
      </c>
      <c r="AA18" s="27">
        <f>BA11</f>
        <v>2.524884259259259E-2</v>
      </c>
      <c r="AB18" s="28">
        <f t="shared" ref="AB18:AB22" si="38">Z18/AA18</f>
        <v>1.2406600962640386</v>
      </c>
      <c r="AC18" s="14">
        <f>BD11</f>
        <v>5.9155092592592592E-2</v>
      </c>
      <c r="AD18" s="27">
        <f>BG11</f>
        <v>2.5260416666666667E-2</v>
      </c>
      <c r="AE18" s="28">
        <f t="shared" ref="AE18:AE22" si="39">AC18/AD18</f>
        <v>2.3418098510882017</v>
      </c>
      <c r="AF18" s="14" t="e">
        <f>BJ11</f>
        <v>#NUM!</v>
      </c>
      <c r="AG18" s="27">
        <f>BM11</f>
        <v>2.5625000000000002E-2</v>
      </c>
      <c r="AH18" s="28" t="e">
        <f t="shared" ref="AH18:AH22" si="40">AF18/AG18</f>
        <v>#NUM!</v>
      </c>
      <c r="AI18" s="14" t="e">
        <f>BP11</f>
        <v>#NUM!</v>
      </c>
      <c r="AJ18" s="27">
        <f>BS11</f>
        <v>3.0671296296296294E-2</v>
      </c>
      <c r="AK18" s="28" t="e">
        <f t="shared" ref="AK18:AK22" si="41">AI18/AJ18</f>
        <v>#NUM!</v>
      </c>
    </row>
    <row r="19" spans="1:37" x14ac:dyDescent="0.3">
      <c r="A19" s="13" t="s">
        <v>140</v>
      </c>
      <c r="B19" s="29">
        <f>C10</f>
        <v>5.8900000000000006</v>
      </c>
      <c r="C19" s="22">
        <f>F10</f>
        <v>8.3087499999999999</v>
      </c>
      <c r="D19" s="28">
        <f t="shared" si="30"/>
        <v>0.70889122912592151</v>
      </c>
      <c r="E19" s="29">
        <f>I10</f>
        <v>5.9218749999999991</v>
      </c>
      <c r="F19" s="22">
        <f>L10</f>
        <v>8.0056250000000002</v>
      </c>
      <c r="G19" s="28">
        <f t="shared" si="31"/>
        <v>0.73971426340854074</v>
      </c>
      <c r="H19" s="29">
        <f>O10</f>
        <v>5.6468749999999996</v>
      </c>
      <c r="I19" s="22">
        <f>R10</f>
        <v>6.9262499999999996</v>
      </c>
      <c r="J19" s="28">
        <f t="shared" si="32"/>
        <v>0.81528604944955785</v>
      </c>
      <c r="K19" s="29">
        <f>U10</f>
        <v>5.140625</v>
      </c>
      <c r="L19" s="22">
        <f>X10</f>
        <v>6.2812499999999991</v>
      </c>
      <c r="M19" s="28">
        <f t="shared" si="33"/>
        <v>0.81840796019900508</v>
      </c>
      <c r="N19" s="29">
        <f>AA10</f>
        <v>4.7568750000000009</v>
      </c>
      <c r="O19" s="22">
        <f>AD10</f>
        <v>5.8493750000000002</v>
      </c>
      <c r="P19" s="28">
        <f t="shared" si="34"/>
        <v>0.81322790896463304</v>
      </c>
      <c r="Q19" s="29">
        <f>AG10</f>
        <v>4.1792857142857143</v>
      </c>
      <c r="R19" s="22">
        <f>AJ10</f>
        <v>5.2856249999999996</v>
      </c>
      <c r="S19" s="28">
        <f t="shared" si="35"/>
        <v>0.79068903190932283</v>
      </c>
      <c r="T19" s="29">
        <f>AM10</f>
        <v>3.8181250000000002</v>
      </c>
      <c r="U19" s="22">
        <f>AP10</f>
        <v>4.7535714285714281</v>
      </c>
      <c r="V19" s="28">
        <f t="shared" si="36"/>
        <v>0.80321187077385436</v>
      </c>
      <c r="W19" s="29">
        <f>AS10</f>
        <v>3.2118750000000005</v>
      </c>
      <c r="X19" s="22">
        <f>AV10</f>
        <v>3.9729999999999999</v>
      </c>
      <c r="Y19" s="28">
        <f t="shared" si="37"/>
        <v>0.80842562295494602</v>
      </c>
      <c r="Z19" s="29">
        <f>AY10</f>
        <v>2.808125</v>
      </c>
      <c r="AA19" s="22">
        <f>BB10</f>
        <v>3.5643750000000005</v>
      </c>
      <c r="AB19" s="28">
        <f t="shared" si="38"/>
        <v>0.78783096615816228</v>
      </c>
      <c r="AC19" s="29">
        <f>BE10</f>
        <v>2.5649999999999999</v>
      </c>
      <c r="AD19" s="22">
        <f>BH10</f>
        <v>2.8587499999999997</v>
      </c>
      <c r="AE19" s="28">
        <f t="shared" si="39"/>
        <v>0.89724529951902066</v>
      </c>
      <c r="AF19" s="29" t="e">
        <f>BK10</f>
        <v>#DIV/0!</v>
      </c>
      <c r="AG19" s="22">
        <f>BN10</f>
        <v>2.4649999999999999</v>
      </c>
      <c r="AH19" s="28" t="e">
        <f t="shared" si="40"/>
        <v>#DIV/0!</v>
      </c>
      <c r="AI19" s="29" t="e">
        <f>BQ10</f>
        <v>#DIV/0!</v>
      </c>
      <c r="AJ19" s="22">
        <f>BT10</f>
        <v>2.0449999999999999</v>
      </c>
      <c r="AK19" s="28" t="e">
        <f t="shared" si="41"/>
        <v>#DIV/0!</v>
      </c>
    </row>
    <row r="20" spans="1:37" x14ac:dyDescent="0.3">
      <c r="A20" s="13" t="s">
        <v>141</v>
      </c>
      <c r="B20" s="29">
        <f>C11</f>
        <v>6</v>
      </c>
      <c r="C20" s="22">
        <f>F11</f>
        <v>8.4450000000000003</v>
      </c>
      <c r="D20" s="28">
        <f t="shared" si="30"/>
        <v>0.71047957371225579</v>
      </c>
      <c r="E20" s="29">
        <f>I11</f>
        <v>6.02</v>
      </c>
      <c r="F20" s="22">
        <f>L11</f>
        <v>8.3649999999999984</v>
      </c>
      <c r="G20" s="28">
        <f t="shared" si="31"/>
        <v>0.7196652719665273</v>
      </c>
      <c r="H20" s="29">
        <f>O11</f>
        <v>5.8650000000000002</v>
      </c>
      <c r="I20" s="22">
        <f>R11</f>
        <v>7.01</v>
      </c>
      <c r="J20" s="28">
        <f t="shared" si="32"/>
        <v>0.83666191155492164</v>
      </c>
      <c r="K20" s="29">
        <f>U11</f>
        <v>5.0999999999999996</v>
      </c>
      <c r="L20" s="22">
        <f>X11</f>
        <v>6.4350000000000005</v>
      </c>
      <c r="M20" s="28">
        <f t="shared" si="33"/>
        <v>0.79254079254079246</v>
      </c>
      <c r="N20" s="29">
        <f>AA11</f>
        <v>4.9649999999999999</v>
      </c>
      <c r="O20" s="22">
        <f>AD11</f>
        <v>5.9725000000000001</v>
      </c>
      <c r="P20" s="28">
        <f t="shared" si="34"/>
        <v>0.8313101716199246</v>
      </c>
      <c r="Q20" s="29">
        <f>AG11</f>
        <v>4.4000000000000004</v>
      </c>
      <c r="R20" s="22">
        <f>AJ11</f>
        <v>5.3125</v>
      </c>
      <c r="S20" s="28">
        <f t="shared" si="35"/>
        <v>0.82823529411764718</v>
      </c>
      <c r="T20" s="29">
        <f>AM11</f>
        <v>3.7749999999999999</v>
      </c>
      <c r="U20" s="22">
        <f>AP11</f>
        <v>4.7</v>
      </c>
      <c r="V20" s="28">
        <f t="shared" si="36"/>
        <v>0.80319148936170204</v>
      </c>
      <c r="W20" s="29">
        <f>AS11</f>
        <v>3.21</v>
      </c>
      <c r="X20" s="22">
        <f>AV11</f>
        <v>4</v>
      </c>
      <c r="Y20" s="28">
        <f t="shared" si="37"/>
        <v>0.80249999999999999</v>
      </c>
      <c r="Z20" s="29">
        <f>AY11</f>
        <v>2.8875000000000002</v>
      </c>
      <c r="AA20" s="22">
        <f>BB11</f>
        <v>3.5525000000000002</v>
      </c>
      <c r="AB20" s="28">
        <f t="shared" si="38"/>
        <v>0.81280788177339902</v>
      </c>
      <c r="AC20" s="29">
        <f>BE11</f>
        <v>2.5649999999999999</v>
      </c>
      <c r="AD20" s="22">
        <f>BH11</f>
        <v>2.9350000000000001</v>
      </c>
      <c r="AE20" s="28">
        <f t="shared" si="39"/>
        <v>0.87393526405451449</v>
      </c>
      <c r="AF20" s="29" t="e">
        <f>BK11</f>
        <v>#NUM!</v>
      </c>
      <c r="AG20" s="22">
        <f>BN11</f>
        <v>2.5149999999999997</v>
      </c>
      <c r="AH20" s="28" t="e">
        <f t="shared" si="40"/>
        <v>#NUM!</v>
      </c>
      <c r="AI20" s="29" t="e">
        <f>BQ11</f>
        <v>#NUM!</v>
      </c>
      <c r="AJ20" s="22">
        <f>BT11</f>
        <v>2.0449999999999999</v>
      </c>
      <c r="AK20" s="28" t="e">
        <f t="shared" si="41"/>
        <v>#NUM!</v>
      </c>
    </row>
    <row r="21" spans="1:37" x14ac:dyDescent="0.3">
      <c r="A21" s="13" t="s">
        <v>142</v>
      </c>
      <c r="B21" s="14">
        <f>D10</f>
        <v>7.2796496303654925E-3</v>
      </c>
      <c r="C21" s="27">
        <f>G10</f>
        <v>5.2508953739553469E-3</v>
      </c>
      <c r="D21" s="28">
        <f t="shared" si="30"/>
        <v>1.3863634888771252</v>
      </c>
      <c r="E21" s="14">
        <f>J10</f>
        <v>6.1253001555605655E-3</v>
      </c>
      <c r="F21" s="27">
        <f>M10</f>
        <v>4.9292614509493541E-3</v>
      </c>
      <c r="G21" s="28">
        <f t="shared" si="31"/>
        <v>1.2426405489976311</v>
      </c>
      <c r="H21" s="14">
        <f>P10</f>
        <v>5.9743103739226221E-3</v>
      </c>
      <c r="I21" s="27">
        <f>S10</f>
        <v>4.9731736383389138E-3</v>
      </c>
      <c r="J21" s="28">
        <f t="shared" si="32"/>
        <v>1.2013074162272961</v>
      </c>
      <c r="K21" s="14">
        <f>V10</f>
        <v>6.0430166809784663E-3</v>
      </c>
      <c r="L21" s="27">
        <f>Y10</f>
        <v>4.9236932296900819E-3</v>
      </c>
      <c r="M21" s="28">
        <f t="shared" si="33"/>
        <v>1.2273341167030505</v>
      </c>
      <c r="N21" s="14">
        <f>AB10</f>
        <v>6.4806110523914356E-3</v>
      </c>
      <c r="O21" s="27">
        <f>AE10</f>
        <v>4.9969807066968085E-3</v>
      </c>
      <c r="P21" s="28">
        <f t="shared" si="34"/>
        <v>1.2969053580107501</v>
      </c>
      <c r="Q21" s="14">
        <f>AH10</f>
        <v>7.8376988994774185E-3</v>
      </c>
      <c r="R21" s="27">
        <f>AK10</f>
        <v>5.3825032754307774E-3</v>
      </c>
      <c r="S21" s="28">
        <f t="shared" si="35"/>
        <v>1.4561438234982114</v>
      </c>
      <c r="T21" s="14">
        <f>AN10</f>
        <v>8.9386373991623674E-3</v>
      </c>
      <c r="U21" s="27">
        <f>AQ10</f>
        <v>6.0198183761346422E-3</v>
      </c>
      <c r="V21" s="28">
        <f t="shared" si="36"/>
        <v>1.484868286823948</v>
      </c>
      <c r="W21" s="14">
        <f>AT10</f>
        <v>8.9535400577823981E-3</v>
      </c>
      <c r="X21" s="27">
        <f>AW10</f>
        <v>6.5178508756517893E-3</v>
      </c>
      <c r="Y21" s="28">
        <f t="shared" si="37"/>
        <v>1.373695137952514</v>
      </c>
      <c r="Z21" s="14">
        <f>AZ10</f>
        <v>1.073426398820357E-2</v>
      </c>
      <c r="AA21" s="27">
        <f>BC10</f>
        <v>6.8404237843596206E-3</v>
      </c>
      <c r="AB21" s="28">
        <f t="shared" si="38"/>
        <v>1.5692396153505976</v>
      </c>
      <c r="AC21" s="14">
        <f>BF10</f>
        <v>2.299926143602013E-2</v>
      </c>
      <c r="AD21" s="27">
        <f>BI10</f>
        <v>9.3309034568859715E-3</v>
      </c>
      <c r="AE21" s="28">
        <f t="shared" si="39"/>
        <v>2.464848290660135</v>
      </c>
      <c r="AF21" s="30"/>
      <c r="AG21" s="27">
        <f>BO10</f>
        <v>1.1894457911362346E-2</v>
      </c>
      <c r="AH21" s="28">
        <f t="shared" si="40"/>
        <v>0</v>
      </c>
      <c r="AI21" s="30"/>
      <c r="AJ21" s="27">
        <f>BU10</f>
        <v>1.5008740793916672E-2</v>
      </c>
      <c r="AK21" s="28">
        <f t="shared" si="41"/>
        <v>0</v>
      </c>
    </row>
    <row r="22" spans="1:37" x14ac:dyDescent="0.3">
      <c r="A22" s="23" t="s">
        <v>143</v>
      </c>
      <c r="B22" s="24">
        <f>D11</f>
        <v>7.638387846721181E-3</v>
      </c>
      <c r="C22" s="31">
        <f>G11</f>
        <v>5.1659567821890594E-3</v>
      </c>
      <c r="D22" s="32">
        <f t="shared" si="30"/>
        <v>1.4786008030606164</v>
      </c>
      <c r="E22" s="24">
        <f>J11</f>
        <v>5.9896974200422627E-3</v>
      </c>
      <c r="F22" s="31">
        <f>M11</f>
        <v>4.9325053161239276E-3</v>
      </c>
      <c r="G22" s="32">
        <f t="shared" si="31"/>
        <v>1.2143316704520251</v>
      </c>
      <c r="H22" s="24">
        <f>P11</f>
        <v>6.0658643082119003E-3</v>
      </c>
      <c r="I22" s="31">
        <f>S11</f>
        <v>4.9035555602374662E-3</v>
      </c>
      <c r="J22" s="32">
        <f t="shared" si="32"/>
        <v>1.2370338693415655</v>
      </c>
      <c r="K22" s="24">
        <f>V11</f>
        <v>5.9288052101019182E-3</v>
      </c>
      <c r="L22" s="31">
        <f>Y11</f>
        <v>4.8889674771881528E-3</v>
      </c>
      <c r="M22" s="32">
        <f t="shared" si="33"/>
        <v>1.2126906627556089</v>
      </c>
      <c r="N22" s="24">
        <f>AB11</f>
        <v>6.3650938381541837E-3</v>
      </c>
      <c r="O22" s="31">
        <f>AE11</f>
        <v>4.9056248639821175E-3</v>
      </c>
      <c r="P22" s="32">
        <f t="shared" si="34"/>
        <v>1.2975092907914181</v>
      </c>
      <c r="Q22" s="24">
        <f>AH11</f>
        <v>7.4363425925925916E-3</v>
      </c>
      <c r="R22" s="31">
        <f>AK11</f>
        <v>5.2285574828411299E-3</v>
      </c>
      <c r="S22" s="32">
        <f t="shared" si="35"/>
        <v>1.4222551089850082</v>
      </c>
      <c r="T22" s="24">
        <f>AN11</f>
        <v>8.5287123978438524E-3</v>
      </c>
      <c r="U22" s="31">
        <f>AQ11</f>
        <v>5.7576612145140071E-3</v>
      </c>
      <c r="V22" s="32">
        <f t="shared" si="36"/>
        <v>1.4812806936859249</v>
      </c>
      <c r="W22" s="24">
        <f>AT11</f>
        <v>8.862639898465443E-3</v>
      </c>
      <c r="X22" s="31">
        <f>AW11</f>
        <v>6.1922102985373061E-3</v>
      </c>
      <c r="Y22" s="32">
        <f t="shared" si="37"/>
        <v>1.4312562834887783</v>
      </c>
      <c r="Z22" s="24">
        <f>AZ11</f>
        <v>1.0518958367542245E-2</v>
      </c>
      <c r="AA22" s="31">
        <f>BC11</f>
        <v>6.8811642805895676E-3</v>
      </c>
      <c r="AB22" s="32">
        <f t="shared" si="38"/>
        <v>1.5286596771441994</v>
      </c>
      <c r="AC22" s="24">
        <f>BF11</f>
        <v>2.299926143602013E-2</v>
      </c>
      <c r="AD22" s="31">
        <f>BI11</f>
        <v>8.6524375444253735E-3</v>
      </c>
      <c r="AE22" s="32">
        <f t="shared" si="39"/>
        <v>2.6581251026582891</v>
      </c>
      <c r="AF22" s="33"/>
      <c r="AG22" s="31">
        <f>BO11</f>
        <v>1.087829332825248E-2</v>
      </c>
      <c r="AH22" s="32">
        <f t="shared" si="40"/>
        <v>0</v>
      </c>
      <c r="AI22" s="33"/>
      <c r="AJ22" s="31">
        <f>BU11</f>
        <v>1.5008740793916672E-2</v>
      </c>
      <c r="AK22" s="32">
        <f t="shared" si="41"/>
        <v>0</v>
      </c>
    </row>
    <row r="25" spans="1:37" x14ac:dyDescent="0.3">
      <c r="A25" s="15" t="s">
        <v>0</v>
      </c>
      <c r="B25" s="15" t="s">
        <v>4</v>
      </c>
      <c r="C25" s="15" t="s">
        <v>5</v>
      </c>
      <c r="D25" s="15" t="s">
        <v>6</v>
      </c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  <c r="N25" s="15" t="s">
        <v>16</v>
      </c>
      <c r="O25" s="15" t="s">
        <v>17</v>
      </c>
      <c r="P25" s="15" t="s">
        <v>18</v>
      </c>
      <c r="Q25" s="15" t="s">
        <v>19</v>
      </c>
      <c r="R25" s="15" t="s">
        <v>20</v>
      </c>
      <c r="S25" s="15" t="s">
        <v>21</v>
      </c>
      <c r="T25" s="15" t="s">
        <v>22</v>
      </c>
      <c r="U25" s="15" t="s">
        <v>23</v>
      </c>
    </row>
    <row r="26" spans="1:37" x14ac:dyDescent="0.3">
      <c r="A26" s="15" t="s">
        <v>144</v>
      </c>
      <c r="B26" s="34">
        <f>B17/B27</f>
        <v>0.98805333333333323</v>
      </c>
      <c r="C26" s="34">
        <f>C17/C27</f>
        <v>1.0049999999999999</v>
      </c>
      <c r="D26" s="34">
        <f>E17/D27</f>
        <v>0.8333666666666667</v>
      </c>
      <c r="E26" s="34">
        <f>F17/E27</f>
        <v>0.90603333333333325</v>
      </c>
      <c r="F26" s="34">
        <f>H17/F27</f>
        <v>0.92900793650793634</v>
      </c>
      <c r="G26" s="34">
        <f>I17/G27</f>
        <v>0.94547619047619047</v>
      </c>
      <c r="H26" s="34">
        <f>K17/H27</f>
        <v>0.85309523809523813</v>
      </c>
      <c r="I26" s="34">
        <f>L17/I27</f>
        <v>0.84853174603174586</v>
      </c>
      <c r="J26" s="34">
        <f>N17/J27</f>
        <v>0.93635964912280689</v>
      </c>
      <c r="K26" s="34">
        <f>O17/K27</f>
        <v>0.88600877192982452</v>
      </c>
      <c r="L26" s="34">
        <f>Q17/L27</f>
        <v>1.002406015037594</v>
      </c>
      <c r="M26" s="34">
        <f>R17/M27</f>
        <v>0.8649122807017543</v>
      </c>
      <c r="N26" s="34">
        <f>T17/N27</f>
        <v>1.1697549019607842</v>
      </c>
      <c r="O26" s="34">
        <f>U17/O27</f>
        <v>0.9685154061624649</v>
      </c>
      <c r="P26" s="34">
        <f>W17/P27</f>
        <v>0.97387254901960763</v>
      </c>
      <c r="Q26" s="34">
        <f>X17/Q27</f>
        <v>0.87715686274509796</v>
      </c>
      <c r="R26" s="34">
        <f>Z17/R27</f>
        <v>1.0230882352941175</v>
      </c>
      <c r="S26" s="34">
        <f>AA17/S27</f>
        <v>0.82676470588235296</v>
      </c>
      <c r="T26" s="34">
        <f>AC17/T27</f>
        <v>2.0043137254901957</v>
      </c>
      <c r="U26" s="34">
        <f>AD17/U27</f>
        <v>0.90990196078431373</v>
      </c>
    </row>
    <row r="27" spans="1:37" x14ac:dyDescent="0.3">
      <c r="B27" s="35">
        <v>4.3402777777777783E-2</v>
      </c>
      <c r="C27" s="35">
        <v>4.3402777777777783E-2</v>
      </c>
      <c r="D27" s="35">
        <v>4.3402777777777783E-2</v>
      </c>
      <c r="E27" s="35">
        <v>4.3402777777777783E-2</v>
      </c>
      <c r="F27" s="35">
        <v>3.6458333333333336E-2</v>
      </c>
      <c r="G27" s="35">
        <v>3.6458333333333336E-2</v>
      </c>
      <c r="H27" s="35">
        <v>3.6458333333333336E-2</v>
      </c>
      <c r="I27" s="35">
        <v>3.6458333333333336E-2</v>
      </c>
      <c r="J27" s="35">
        <v>3.2986111111111112E-2</v>
      </c>
      <c r="K27" s="35">
        <v>3.2986111111111112E-2</v>
      </c>
      <c r="L27" s="35">
        <v>3.2986111111111112E-2</v>
      </c>
      <c r="M27" s="35">
        <v>3.2986111111111112E-2</v>
      </c>
      <c r="N27" s="35">
        <v>2.9513888888888892E-2</v>
      </c>
      <c r="O27" s="35">
        <v>2.9513888888888892E-2</v>
      </c>
      <c r="P27" s="35">
        <v>2.9513888888888892E-2</v>
      </c>
      <c r="Q27" s="35">
        <v>2.9513888888888892E-2</v>
      </c>
      <c r="R27" s="35">
        <v>2.9513888888888892E-2</v>
      </c>
      <c r="S27" s="35">
        <v>2.9513888888888892E-2</v>
      </c>
      <c r="T27" s="35">
        <v>2.9513888888888892E-2</v>
      </c>
      <c r="U27" s="35">
        <v>2.9513888888888892E-2</v>
      </c>
    </row>
    <row r="28" spans="1:37" x14ac:dyDescent="0.3">
      <c r="A28" s="15" t="s">
        <v>145</v>
      </c>
      <c r="B28" s="34">
        <v>1.04</v>
      </c>
      <c r="C28" s="34">
        <v>1.04</v>
      </c>
      <c r="D28" s="34">
        <v>1.04</v>
      </c>
      <c r="E28" s="34">
        <v>1.04</v>
      </c>
      <c r="F28" s="39">
        <v>1.0476000000000001</v>
      </c>
      <c r="G28" s="39">
        <v>1.0476000000000001</v>
      </c>
      <c r="H28" s="39">
        <v>1.0476000000000001</v>
      </c>
      <c r="I28" s="39">
        <v>1.0476000000000001</v>
      </c>
      <c r="J28" s="39">
        <v>1.0526</v>
      </c>
      <c r="K28" s="39">
        <v>1.0526</v>
      </c>
      <c r="L28" s="39">
        <v>1.0526</v>
      </c>
      <c r="M28" s="39">
        <v>1.0526</v>
      </c>
      <c r="N28" s="34">
        <v>1.06</v>
      </c>
      <c r="O28" s="34">
        <v>1.06</v>
      </c>
      <c r="P28" s="34">
        <v>1.06</v>
      </c>
      <c r="Q28" s="34">
        <v>1.06</v>
      </c>
      <c r="R28" s="34">
        <v>1.06</v>
      </c>
      <c r="S28" s="34">
        <v>1.06</v>
      </c>
      <c r="T28" s="34">
        <v>1.06</v>
      </c>
      <c r="U28" s="34">
        <v>1.06</v>
      </c>
    </row>
    <row r="29" spans="1:37" x14ac:dyDescent="0.3">
      <c r="A29" s="15" t="s">
        <v>145</v>
      </c>
      <c r="B29" s="36">
        <v>0.96</v>
      </c>
      <c r="C29" s="36">
        <v>0.96</v>
      </c>
      <c r="D29" s="36">
        <v>0.96</v>
      </c>
      <c r="E29" s="36">
        <v>0.96</v>
      </c>
      <c r="F29" s="37">
        <v>0.95240000000000002</v>
      </c>
      <c r="G29" s="37">
        <v>0.95240000000000002</v>
      </c>
      <c r="H29" s="37">
        <v>0.95240000000000002</v>
      </c>
      <c r="I29" s="37">
        <v>0.95240000000000002</v>
      </c>
      <c r="J29" s="37">
        <v>0.94740000000000002</v>
      </c>
      <c r="K29" s="37">
        <v>0.94740000000000002</v>
      </c>
      <c r="L29" s="37">
        <v>0.94740000000000002</v>
      </c>
      <c r="M29" s="37">
        <v>0.94740000000000002</v>
      </c>
      <c r="N29" s="36">
        <v>0.94</v>
      </c>
      <c r="O29" s="36">
        <v>0.94</v>
      </c>
      <c r="P29" s="36">
        <v>0.94</v>
      </c>
      <c r="Q29" s="36">
        <v>0.94</v>
      </c>
      <c r="R29" s="36">
        <v>0.94</v>
      </c>
      <c r="S29" s="36">
        <v>0.94</v>
      </c>
      <c r="T29" s="36">
        <v>0.94</v>
      </c>
      <c r="U29" s="36">
        <v>0.94</v>
      </c>
    </row>
    <row r="30" spans="1:37" x14ac:dyDescent="0.3">
      <c r="B30" s="36"/>
      <c r="C30" s="36"/>
      <c r="D30" s="36"/>
      <c r="E30" s="36"/>
      <c r="F30" s="37"/>
      <c r="G30" s="37"/>
      <c r="H30" s="37"/>
      <c r="I30" s="37"/>
      <c r="J30" s="37"/>
      <c r="K30" s="37"/>
      <c r="L30" s="37"/>
      <c r="M30" s="37"/>
      <c r="N30" s="36"/>
      <c r="O30" s="36"/>
      <c r="P30" s="36"/>
      <c r="Q30" s="36"/>
      <c r="R30" s="36"/>
      <c r="S30" s="36"/>
      <c r="T30" s="36"/>
      <c r="U30" s="36"/>
    </row>
    <row r="31" spans="1:37" x14ac:dyDescent="0.3">
      <c r="A31" s="15" t="s">
        <v>146</v>
      </c>
      <c r="M31" s="15" t="s">
        <v>43</v>
      </c>
      <c r="N31" s="15" t="s">
        <v>44</v>
      </c>
      <c r="O31" s="15" t="s">
        <v>149</v>
      </c>
      <c r="P31" s="15" t="s">
        <v>150</v>
      </c>
    </row>
    <row r="32" spans="1:37" x14ac:dyDescent="0.3">
      <c r="A32" s="15" t="s">
        <v>0</v>
      </c>
      <c r="B32" s="15" t="s">
        <v>147</v>
      </c>
      <c r="C32" s="15" t="s">
        <v>148</v>
      </c>
      <c r="M32" s="15" t="str">
        <f>A8</f>
        <v>Eskilstuna OL lång</v>
      </c>
      <c r="N32" s="27">
        <f>B8</f>
        <v>5.3506944444444447E-2</v>
      </c>
      <c r="O32" s="27">
        <v>4.1666666666666664E-2</v>
      </c>
      <c r="P32" s="27">
        <v>4.5138888888888888E-2</v>
      </c>
    </row>
    <row r="33" spans="1:16" x14ac:dyDescent="0.3">
      <c r="A33" s="15" t="s">
        <v>151</v>
      </c>
      <c r="B33" s="34">
        <f>D17</f>
        <v>0.98313764510779444</v>
      </c>
      <c r="C33" s="36">
        <v>1</v>
      </c>
      <c r="M33" s="15" t="str">
        <f t="shared" ref="M33:N35" si="42">A5</f>
        <v>OK Tor lång</v>
      </c>
      <c r="N33" s="27">
        <f t="shared" si="42"/>
        <v>5.1898148148148145E-2</v>
      </c>
      <c r="O33" s="27">
        <v>4.1666666666666664E-2</v>
      </c>
      <c r="P33" s="27">
        <v>4.5138888888888888E-2</v>
      </c>
    </row>
    <row r="34" spans="1:16" x14ac:dyDescent="0.3">
      <c r="A34" s="15" t="s">
        <v>152</v>
      </c>
      <c r="B34" s="34">
        <f>G17</f>
        <v>0.91979691696405586</v>
      </c>
      <c r="C34" s="36">
        <v>1</v>
      </c>
      <c r="M34" s="15" t="str">
        <f t="shared" si="42"/>
        <v>Ärla IF lång</v>
      </c>
      <c r="N34" s="27">
        <f t="shared" si="42"/>
        <v>3.8252314814814815E-2</v>
      </c>
      <c r="O34" s="27">
        <v>4.1666666666666664E-2</v>
      </c>
      <c r="P34" s="27">
        <v>4.5138888888888888E-2</v>
      </c>
    </row>
    <row r="35" spans="1:16" x14ac:dyDescent="0.3">
      <c r="A35" s="15" t="s">
        <v>153</v>
      </c>
      <c r="B35" s="34">
        <f>J17</f>
        <v>0.98258205321917214</v>
      </c>
      <c r="C35" s="36">
        <v>1</v>
      </c>
      <c r="M35" s="15" t="str">
        <f t="shared" si="42"/>
        <v>Ärla IF lång</v>
      </c>
      <c r="N35" s="27">
        <f t="shared" si="42"/>
        <v>3.5474537037037041E-2</v>
      </c>
      <c r="O35" s="27">
        <v>4.1666666666666664E-2</v>
      </c>
      <c r="P35" s="27">
        <v>4.5138888888888888E-2</v>
      </c>
    </row>
    <row r="36" spans="1:16" x14ac:dyDescent="0.3">
      <c r="A36" s="15" t="s">
        <v>154</v>
      </c>
      <c r="B36" s="34">
        <f>M17</f>
        <v>1.0053781041013892</v>
      </c>
      <c r="C36" s="36">
        <v>1</v>
      </c>
      <c r="M36" s="15" t="str">
        <f>A3</f>
        <v>Kjula IF lång</v>
      </c>
      <c r="N36" s="27">
        <f>B3</f>
        <v>3.5289351851851856E-2</v>
      </c>
      <c r="O36" s="27">
        <v>4.1666666666666664E-2</v>
      </c>
      <c r="P36" s="27">
        <v>4.5138888888888888E-2</v>
      </c>
    </row>
    <row r="37" spans="1:16" x14ac:dyDescent="0.3">
      <c r="A37" s="15" t="s">
        <v>155</v>
      </c>
      <c r="B37" s="34">
        <f>P17</f>
        <v>1.0568288698579278</v>
      </c>
      <c r="C37" s="36">
        <v>1</v>
      </c>
      <c r="M37" s="15" t="str">
        <f>A2</f>
        <v>Nyköpings OK lång</v>
      </c>
      <c r="N37" s="27">
        <f>B2</f>
        <v>0</v>
      </c>
      <c r="O37" s="27">
        <v>4.1666666666666664E-2</v>
      </c>
      <c r="P37" s="27">
        <v>4.5138888888888888E-2</v>
      </c>
    </row>
    <row r="38" spans="1:16" x14ac:dyDescent="0.3">
      <c r="A38" s="15" t="s">
        <v>156</v>
      </c>
      <c r="B38" s="34">
        <f>S17</f>
        <v>1.1589684149521879</v>
      </c>
      <c r="C38" s="36">
        <v>1</v>
      </c>
      <c r="M38" s="15" t="str">
        <f>A4</f>
        <v>OK Klemmingen lång</v>
      </c>
      <c r="N38" s="27">
        <f>B4</f>
        <v>0</v>
      </c>
      <c r="O38" s="27">
        <v>4.1666666666666664E-2</v>
      </c>
      <c r="P38" s="27">
        <v>4.5138888888888888E-2</v>
      </c>
    </row>
    <row r="39" spans="1:16" x14ac:dyDescent="0.3">
      <c r="A39" s="15" t="s">
        <v>157</v>
      </c>
      <c r="B39" s="34">
        <f>V17</f>
        <v>1.2077814090698751</v>
      </c>
      <c r="C39" s="36">
        <v>1</v>
      </c>
      <c r="M39" s="15" t="str">
        <f>A9</f>
        <v>Södertälje Nykvarn lång</v>
      </c>
      <c r="N39" s="27">
        <f>B9</f>
        <v>0</v>
      </c>
      <c r="O39" s="27">
        <v>4.1666666666666664E-2</v>
      </c>
      <c r="P39" s="27">
        <v>4.5138888888888888E-2</v>
      </c>
    </row>
    <row r="40" spans="1:16" x14ac:dyDescent="0.3">
      <c r="A40" s="15" t="s">
        <v>158</v>
      </c>
      <c r="B40" s="34">
        <f>Y17</f>
        <v>1.1102604224879846</v>
      </c>
      <c r="C40" s="36">
        <v>1</v>
      </c>
      <c r="O40" s="27"/>
      <c r="P40" s="27"/>
    </row>
    <row r="41" spans="1:16" x14ac:dyDescent="0.3">
      <c r="A41" s="15" t="s">
        <v>159</v>
      </c>
      <c r="B41" s="34">
        <f>AB17</f>
        <v>1.2374599786552827</v>
      </c>
      <c r="C41" s="36">
        <v>1</v>
      </c>
      <c r="M41" s="15" t="s">
        <v>43</v>
      </c>
      <c r="N41" s="15" t="s">
        <v>47</v>
      </c>
      <c r="O41" s="15" t="s">
        <v>149</v>
      </c>
      <c r="P41" s="15" t="s">
        <v>150</v>
      </c>
    </row>
    <row r="42" spans="1:16" x14ac:dyDescent="0.3">
      <c r="A42" s="15" t="s">
        <v>160</v>
      </c>
      <c r="B42" s="34">
        <f>AE17</f>
        <v>2.2027798728585282</v>
      </c>
      <c r="C42" s="36">
        <v>1</v>
      </c>
      <c r="M42" s="15" t="str">
        <f>A8</f>
        <v>Eskilstuna OL lång</v>
      </c>
      <c r="N42" s="27">
        <f>E8</f>
        <v>5.230324074074074E-2</v>
      </c>
      <c r="O42" s="27">
        <v>4.1666666666666664E-2</v>
      </c>
      <c r="P42" s="27">
        <v>4.5138888888888888E-2</v>
      </c>
    </row>
    <row r="43" spans="1:16" x14ac:dyDescent="0.3">
      <c r="A43" s="15" t="s">
        <v>161</v>
      </c>
      <c r="B43" s="34" t="e">
        <f>AH17</f>
        <v>#DIV/0!</v>
      </c>
      <c r="C43" s="36">
        <v>1</v>
      </c>
      <c r="M43" s="15" t="str">
        <f>A9</f>
        <v>Södertälje Nykvarn lång</v>
      </c>
      <c r="N43" s="27">
        <f>E9</f>
        <v>4.9178240740740738E-2</v>
      </c>
      <c r="O43" s="27">
        <v>4.1666666666666664E-2</v>
      </c>
      <c r="P43" s="27">
        <v>4.5138888888888888E-2</v>
      </c>
    </row>
    <row r="44" spans="1:16" x14ac:dyDescent="0.3">
      <c r="M44" s="15" t="str">
        <f>A2</f>
        <v>Nyköpings OK lång</v>
      </c>
      <c r="N44" s="27">
        <f>E2</f>
        <v>4.6712962962962963E-2</v>
      </c>
      <c r="O44" s="27">
        <v>4.1666666666666664E-2</v>
      </c>
      <c r="P44" s="27">
        <v>4.5138888888888888E-2</v>
      </c>
    </row>
    <row r="45" spans="1:16" x14ac:dyDescent="0.3">
      <c r="M45" s="15" t="str">
        <f>A4</f>
        <v>OK Klemmingen lång</v>
      </c>
      <c r="N45" s="27">
        <f>E4</f>
        <v>4.2835648148148144E-2</v>
      </c>
      <c r="O45" s="27">
        <v>4.1666666666666664E-2</v>
      </c>
      <c r="P45" s="27">
        <v>4.5138888888888888E-2</v>
      </c>
    </row>
    <row r="46" spans="1:16" x14ac:dyDescent="0.3">
      <c r="A46" s="15" t="s">
        <v>162</v>
      </c>
      <c r="M46" s="15" t="str">
        <f>A7</f>
        <v>Ärla IF lång</v>
      </c>
      <c r="N46" s="27">
        <f>E7</f>
        <v>4.2395833333333334E-2</v>
      </c>
      <c r="O46" s="27">
        <v>4.1666666666666664E-2</v>
      </c>
      <c r="P46" s="27">
        <v>4.5138888888888888E-2</v>
      </c>
    </row>
    <row r="47" spans="1:16" x14ac:dyDescent="0.3">
      <c r="A47" s="15" t="s">
        <v>0</v>
      </c>
      <c r="B47" s="15" t="s">
        <v>147</v>
      </c>
      <c r="C47" s="15" t="s">
        <v>148</v>
      </c>
      <c r="M47" s="15" t="str">
        <f>A6</f>
        <v>Ärla IF lång</v>
      </c>
      <c r="N47" s="27">
        <f>E6</f>
        <v>4.1377314814814818E-2</v>
      </c>
      <c r="O47" s="27">
        <v>4.1666666666666664E-2</v>
      </c>
      <c r="P47" s="27">
        <v>4.5138888888888888E-2</v>
      </c>
    </row>
    <row r="48" spans="1:16" x14ac:dyDescent="0.3">
      <c r="A48" s="15" t="s">
        <v>151</v>
      </c>
      <c r="B48" s="34">
        <f>D19</f>
        <v>0.70889122912592151</v>
      </c>
      <c r="C48" s="36">
        <v>1</v>
      </c>
      <c r="M48" s="15" t="str">
        <f>A5</f>
        <v>OK Tor lång</v>
      </c>
      <c r="N48" s="27">
        <f>E5</f>
        <v>4.0115740740740737E-2</v>
      </c>
      <c r="O48" s="27">
        <v>4.1666666666666664E-2</v>
      </c>
      <c r="P48" s="27">
        <v>4.5138888888888888E-2</v>
      </c>
    </row>
    <row r="49" spans="1:16" x14ac:dyDescent="0.3">
      <c r="A49" s="15" t="s">
        <v>152</v>
      </c>
      <c r="B49" s="34">
        <f>G19</f>
        <v>0.73971426340854074</v>
      </c>
      <c r="C49" s="36">
        <v>1</v>
      </c>
      <c r="M49" s="15" t="str">
        <f>A3</f>
        <v>Kjula IF lång</v>
      </c>
      <c r="N49" s="27">
        <f>E3</f>
        <v>3.4039351851851855E-2</v>
      </c>
      <c r="O49" s="27">
        <v>4.1666666666666664E-2</v>
      </c>
      <c r="P49" s="27">
        <v>4.5138888888888888E-2</v>
      </c>
    </row>
    <row r="50" spans="1:16" x14ac:dyDescent="0.3">
      <c r="A50" s="15" t="s">
        <v>153</v>
      </c>
      <c r="B50" s="34">
        <f>J19</f>
        <v>0.81528604944955785</v>
      </c>
      <c r="C50" s="36">
        <v>1</v>
      </c>
    </row>
    <row r="51" spans="1:16" x14ac:dyDescent="0.3">
      <c r="A51" s="15" t="s">
        <v>154</v>
      </c>
      <c r="B51" s="34">
        <f>M19</f>
        <v>0.81840796019900508</v>
      </c>
      <c r="C51" s="36">
        <v>1</v>
      </c>
      <c r="M51" s="15" t="s">
        <v>43</v>
      </c>
      <c r="N51" s="15" t="s">
        <v>50</v>
      </c>
      <c r="O51" s="15" t="s">
        <v>149</v>
      </c>
      <c r="P51" s="15" t="s">
        <v>150</v>
      </c>
    </row>
    <row r="52" spans="1:16" x14ac:dyDescent="0.3">
      <c r="A52" s="15" t="s">
        <v>155</v>
      </c>
      <c r="B52" s="34">
        <f>P19</f>
        <v>0.81322790896463304</v>
      </c>
      <c r="C52" s="36">
        <v>1</v>
      </c>
      <c r="M52" s="15" t="str">
        <f>A9</f>
        <v>Södertälje Nykvarn lång</v>
      </c>
      <c r="N52" s="27">
        <f>H9</f>
        <v>4.50462962962963E-2</v>
      </c>
      <c r="O52" s="27">
        <v>4.1666666666666664E-2</v>
      </c>
      <c r="P52" s="27">
        <v>4.5138888888888888E-2</v>
      </c>
    </row>
    <row r="53" spans="1:16" x14ac:dyDescent="0.3">
      <c r="A53" s="15" t="s">
        <v>156</v>
      </c>
      <c r="B53" s="34">
        <f>S19</f>
        <v>0.79068903190932283</v>
      </c>
      <c r="C53" s="36">
        <v>1</v>
      </c>
      <c r="M53" s="15" t="str">
        <f>A8</f>
        <v>Eskilstuna OL lång</v>
      </c>
      <c r="N53" s="27">
        <f>H8</f>
        <v>4.099537037037037E-2</v>
      </c>
      <c r="O53" s="27">
        <v>4.1666666666666664E-2</v>
      </c>
      <c r="P53" s="27">
        <v>4.5138888888888888E-2</v>
      </c>
    </row>
    <row r="54" spans="1:16" x14ac:dyDescent="0.3">
      <c r="A54" s="15" t="s">
        <v>157</v>
      </c>
      <c r="B54" s="34">
        <f>V19</f>
        <v>0.80321187077385436</v>
      </c>
      <c r="C54" s="36">
        <v>1</v>
      </c>
      <c r="M54" s="15" t="str">
        <f>A4</f>
        <v>OK Klemmingen lång</v>
      </c>
      <c r="N54" s="27">
        <f>H4</f>
        <v>3.6585648148148145E-2</v>
      </c>
      <c r="O54" s="27">
        <v>4.1666666666666664E-2</v>
      </c>
      <c r="P54" s="27">
        <v>4.5138888888888888E-2</v>
      </c>
    </row>
    <row r="55" spans="1:16" x14ac:dyDescent="0.3">
      <c r="A55" s="15" t="s">
        <v>158</v>
      </c>
      <c r="B55" s="34">
        <f>Y19</f>
        <v>0.80842562295494602</v>
      </c>
      <c r="C55" s="36">
        <v>1</v>
      </c>
      <c r="M55" s="15" t="str">
        <f>A5</f>
        <v>OK Tor lång</v>
      </c>
      <c r="N55" s="27">
        <f>H5</f>
        <v>3.6446759259259262E-2</v>
      </c>
      <c r="O55" s="27">
        <v>4.1666666666666664E-2</v>
      </c>
      <c r="P55" s="27">
        <v>4.5138888888888888E-2</v>
      </c>
    </row>
    <row r="56" spans="1:16" x14ac:dyDescent="0.3">
      <c r="A56" s="15" t="s">
        <v>159</v>
      </c>
      <c r="B56" s="34">
        <f>AB19</f>
        <v>0.78783096615816228</v>
      </c>
      <c r="C56" s="36">
        <v>1</v>
      </c>
      <c r="M56" s="15" t="str">
        <f>A7</f>
        <v>Ärla IF lång</v>
      </c>
      <c r="N56" s="27">
        <f>H7</f>
        <v>3.5104166666666665E-2</v>
      </c>
      <c r="O56" s="27">
        <v>4.1666666666666664E-2</v>
      </c>
      <c r="P56" s="27">
        <v>4.5138888888888888E-2</v>
      </c>
    </row>
    <row r="57" spans="1:16" x14ac:dyDescent="0.3">
      <c r="A57" s="15" t="s">
        <v>160</v>
      </c>
      <c r="B57" s="34">
        <f>AE19</f>
        <v>0.89724529951902066</v>
      </c>
      <c r="C57" s="36">
        <v>1</v>
      </c>
      <c r="M57" s="15" t="str">
        <f>A6</f>
        <v>Ärla IF lång</v>
      </c>
      <c r="N57" s="27">
        <f>H6</f>
        <v>3.3530092592592591E-2</v>
      </c>
      <c r="O57" s="27">
        <v>4.1666666666666664E-2</v>
      </c>
      <c r="P57" s="27">
        <v>4.5138888888888888E-2</v>
      </c>
    </row>
    <row r="58" spans="1:16" x14ac:dyDescent="0.3">
      <c r="A58" s="15" t="s">
        <v>161</v>
      </c>
      <c r="B58" s="34" t="e">
        <f>AH19</f>
        <v>#DIV/0!</v>
      </c>
      <c r="C58" s="36">
        <v>1</v>
      </c>
      <c r="M58" s="15" t="str">
        <f>A2</f>
        <v>Nyköpings OK lång</v>
      </c>
      <c r="N58" s="27">
        <f>H2</f>
        <v>3.2789351851851854E-2</v>
      </c>
      <c r="O58" s="27">
        <v>4.1666666666666664E-2</v>
      </c>
      <c r="P58" s="27">
        <v>4.5138888888888888E-2</v>
      </c>
    </row>
    <row r="59" spans="1:16" x14ac:dyDescent="0.3">
      <c r="M59" s="15" t="str">
        <f>A3</f>
        <v>Kjula IF lång</v>
      </c>
      <c r="N59" s="27">
        <f>H3</f>
        <v>2.8865740740740744E-2</v>
      </c>
      <c r="O59" s="27">
        <v>4.1666666666666664E-2</v>
      </c>
      <c r="P59" s="27">
        <v>4.5138888888888888E-2</v>
      </c>
    </row>
    <row r="61" spans="1:16" x14ac:dyDescent="0.3">
      <c r="M61" s="15" t="s">
        <v>43</v>
      </c>
      <c r="N61" s="15" t="s">
        <v>53</v>
      </c>
      <c r="O61" s="15" t="s">
        <v>149</v>
      </c>
      <c r="P61" s="15" t="s">
        <v>150</v>
      </c>
    </row>
    <row r="62" spans="1:16" x14ac:dyDescent="0.3">
      <c r="A62" s="15" t="s">
        <v>163</v>
      </c>
      <c r="M62" s="15" t="str">
        <f>A8</f>
        <v>Eskilstuna OL lång</v>
      </c>
      <c r="N62" s="27">
        <f>K8</f>
        <v>4.8935185185185186E-2</v>
      </c>
      <c r="O62" s="27">
        <v>4.1666666666666664E-2</v>
      </c>
      <c r="P62" s="27">
        <v>4.5138888888888888E-2</v>
      </c>
    </row>
    <row r="63" spans="1:16" x14ac:dyDescent="0.3">
      <c r="A63" s="15" t="s">
        <v>0</v>
      </c>
      <c r="B63" s="15" t="s">
        <v>147</v>
      </c>
      <c r="C63" s="15" t="s">
        <v>148</v>
      </c>
      <c r="M63" s="15" t="str">
        <f>A9</f>
        <v>Södertälje Nykvarn lång</v>
      </c>
      <c r="N63" s="27">
        <f>K9</f>
        <v>4.4409722222222225E-2</v>
      </c>
      <c r="O63" s="27">
        <v>4.1666666666666664E-2</v>
      </c>
      <c r="P63" s="27">
        <v>4.5138888888888888E-2</v>
      </c>
    </row>
    <row r="64" spans="1:16" x14ac:dyDescent="0.3">
      <c r="A64" s="15" t="s">
        <v>151</v>
      </c>
      <c r="B64" s="34">
        <f>D21</f>
        <v>1.3863634888771252</v>
      </c>
      <c r="C64" s="36">
        <v>1</v>
      </c>
      <c r="M64" s="15" t="str">
        <f>A6</f>
        <v>Ärla IF lång</v>
      </c>
      <c r="N64" s="27">
        <f>K6</f>
        <v>4.0555555555555553E-2</v>
      </c>
      <c r="O64" s="27">
        <v>4.1666666666666664E-2</v>
      </c>
      <c r="P64" s="27">
        <v>4.5138888888888888E-2</v>
      </c>
    </row>
    <row r="65" spans="1:16" x14ac:dyDescent="0.3">
      <c r="A65" s="15" t="s">
        <v>152</v>
      </c>
      <c r="B65" s="34">
        <f>G21</f>
        <v>1.2426405489976311</v>
      </c>
      <c r="C65" s="36">
        <v>1</v>
      </c>
      <c r="M65" s="15" t="str">
        <f>A5</f>
        <v>OK Tor lång</v>
      </c>
      <c r="N65" s="27">
        <f>K5</f>
        <v>4.0381944444444443E-2</v>
      </c>
      <c r="O65" s="27">
        <v>4.1666666666666664E-2</v>
      </c>
      <c r="P65" s="27">
        <v>4.5138888888888888E-2</v>
      </c>
    </row>
    <row r="66" spans="1:16" x14ac:dyDescent="0.3">
      <c r="A66" s="15" t="s">
        <v>153</v>
      </c>
      <c r="B66" s="34">
        <f>J21</f>
        <v>1.2013074162272961</v>
      </c>
      <c r="C66" s="36">
        <v>1</v>
      </c>
      <c r="M66" s="15" t="str">
        <f>A7</f>
        <v>Ärla IF lång</v>
      </c>
      <c r="N66" s="27">
        <f>K7</f>
        <v>3.8171296296296293E-2</v>
      </c>
      <c r="O66" s="27">
        <v>4.1666666666666664E-2</v>
      </c>
      <c r="P66" s="27">
        <v>4.5138888888888888E-2</v>
      </c>
    </row>
    <row r="67" spans="1:16" x14ac:dyDescent="0.3">
      <c r="A67" s="15" t="s">
        <v>154</v>
      </c>
      <c r="B67" s="34">
        <f>M21</f>
        <v>1.2273341167030505</v>
      </c>
      <c r="C67" s="36">
        <v>1</v>
      </c>
      <c r="M67" s="15" t="str">
        <f>A4</f>
        <v>OK Klemmingen lång</v>
      </c>
      <c r="N67" s="27">
        <f>K4</f>
        <v>3.7013888888888888E-2</v>
      </c>
      <c r="O67" s="27">
        <v>4.1666666666666664E-2</v>
      </c>
      <c r="P67" s="27">
        <v>4.5138888888888888E-2</v>
      </c>
    </row>
    <row r="68" spans="1:16" x14ac:dyDescent="0.3">
      <c r="A68" s="15" t="s">
        <v>155</v>
      </c>
      <c r="B68" s="34">
        <f>P21</f>
        <v>1.2969053580107501</v>
      </c>
      <c r="C68" s="36">
        <v>1</v>
      </c>
      <c r="M68" s="15" t="str">
        <f>A2</f>
        <v>Nyköpings OK lång</v>
      </c>
      <c r="N68" s="27">
        <f>K2</f>
        <v>3.2800925925925928E-2</v>
      </c>
      <c r="O68" s="27">
        <v>4.1666666666666664E-2</v>
      </c>
      <c r="P68" s="27">
        <v>4.5138888888888888E-2</v>
      </c>
    </row>
    <row r="69" spans="1:16" x14ac:dyDescent="0.3">
      <c r="A69" s="15" t="s">
        <v>156</v>
      </c>
      <c r="B69" s="34">
        <f>S21</f>
        <v>1.4561438234982114</v>
      </c>
      <c r="C69" s="36">
        <v>1</v>
      </c>
      <c r="M69" s="15" t="str">
        <f>A3</f>
        <v>Kjula IF lång</v>
      </c>
      <c r="N69" s="27">
        <f>K3</f>
        <v>3.2326388888888884E-2</v>
      </c>
      <c r="O69" s="27">
        <v>4.1666666666666664E-2</v>
      </c>
      <c r="P69" s="27">
        <v>4.5138888888888888E-2</v>
      </c>
    </row>
    <row r="70" spans="1:16" x14ac:dyDescent="0.3">
      <c r="A70" s="15" t="s">
        <v>157</v>
      </c>
      <c r="B70" s="34">
        <f>V21</f>
        <v>1.484868286823948</v>
      </c>
      <c r="C70" s="36">
        <v>1</v>
      </c>
    </row>
    <row r="71" spans="1:16" x14ac:dyDescent="0.3">
      <c r="A71" s="15" t="s">
        <v>158</v>
      </c>
      <c r="B71" s="34">
        <f>Y21</f>
        <v>1.373695137952514</v>
      </c>
      <c r="C71" s="36">
        <v>1</v>
      </c>
      <c r="M71" s="15" t="s">
        <v>43</v>
      </c>
      <c r="N71" s="15" t="s">
        <v>56</v>
      </c>
      <c r="O71" s="15" t="s">
        <v>149</v>
      </c>
      <c r="P71" s="15" t="s">
        <v>150</v>
      </c>
    </row>
    <row r="72" spans="1:16" x14ac:dyDescent="0.3">
      <c r="A72" s="15" t="s">
        <v>159</v>
      </c>
      <c r="B72" s="34">
        <f>AB21</f>
        <v>1.5692396153505976</v>
      </c>
      <c r="C72" s="36">
        <v>1</v>
      </c>
      <c r="M72" s="15" t="str">
        <f>A9</f>
        <v>Södertälje Nykvarn lång</v>
      </c>
      <c r="N72" s="27">
        <f>N9</f>
        <v>4.3773148148148144E-2</v>
      </c>
      <c r="O72" s="27">
        <v>3.4722222222222224E-2</v>
      </c>
      <c r="P72" s="27">
        <v>3.8194444444444441E-2</v>
      </c>
    </row>
    <row r="73" spans="1:16" x14ac:dyDescent="0.3">
      <c r="A73" s="15" t="s">
        <v>160</v>
      </c>
      <c r="B73" s="34">
        <f>AE21</f>
        <v>2.464848290660135</v>
      </c>
      <c r="C73" s="36">
        <v>1</v>
      </c>
      <c r="M73" s="15" t="str">
        <f>A8</f>
        <v>Eskilstuna OL lång</v>
      </c>
      <c r="N73" s="27">
        <f>N8</f>
        <v>3.9027777777777779E-2</v>
      </c>
      <c r="O73" s="27">
        <v>3.4722222222222224E-2</v>
      </c>
      <c r="P73" s="27">
        <v>3.8194444444444441E-2</v>
      </c>
    </row>
    <row r="74" spans="1:16" x14ac:dyDescent="0.3">
      <c r="A74" s="15" t="s">
        <v>161</v>
      </c>
      <c r="B74" s="34">
        <f>AH21</f>
        <v>0</v>
      </c>
      <c r="C74" s="36">
        <v>1</v>
      </c>
      <c r="M74" s="15" t="str">
        <f>A7</f>
        <v>Ärla IF lång</v>
      </c>
      <c r="N74" s="27">
        <f>N7</f>
        <v>3.7268518518518513E-2</v>
      </c>
      <c r="O74" s="27">
        <v>3.4722222222222224E-2</v>
      </c>
      <c r="P74" s="27">
        <v>3.8194444444444441E-2</v>
      </c>
    </row>
    <row r="75" spans="1:16" x14ac:dyDescent="0.3">
      <c r="M75" s="15" t="str">
        <f>A5</f>
        <v>OK Tor lång</v>
      </c>
      <c r="N75" s="27">
        <f>N5</f>
        <v>3.4363425925925929E-2</v>
      </c>
      <c r="O75" s="27">
        <v>3.4722222222222224E-2</v>
      </c>
      <c r="P75" s="27">
        <v>3.8194444444444441E-2</v>
      </c>
    </row>
    <row r="76" spans="1:16" x14ac:dyDescent="0.3">
      <c r="M76" s="15" t="str">
        <f>A6</f>
        <v>Ärla IF lång</v>
      </c>
      <c r="N76" s="27">
        <f>N6</f>
        <v>3.2916666666666664E-2</v>
      </c>
      <c r="O76" s="27">
        <v>3.4722222222222224E-2</v>
      </c>
      <c r="P76" s="27">
        <v>3.8194444444444441E-2</v>
      </c>
    </row>
    <row r="77" spans="1:16" x14ac:dyDescent="0.3">
      <c r="M77" s="15" t="str">
        <f>A4</f>
        <v>OK Klemmingen lång</v>
      </c>
      <c r="N77" s="27">
        <f>N4</f>
        <v>3.1064814814814812E-2</v>
      </c>
      <c r="O77" s="27">
        <v>3.4722222222222224E-2</v>
      </c>
      <c r="P77" s="27">
        <v>3.8194444444444441E-2</v>
      </c>
    </row>
    <row r="78" spans="1:16" x14ac:dyDescent="0.3">
      <c r="A78" s="15" t="s">
        <v>164</v>
      </c>
      <c r="M78" s="15" t="str">
        <f>A3</f>
        <v>Kjula IF lång</v>
      </c>
      <c r="N78" s="27">
        <f>N3</f>
        <v>2.6979166666666669E-2</v>
      </c>
      <c r="O78" s="27">
        <v>3.4722222222222224E-2</v>
      </c>
      <c r="P78" s="27">
        <v>3.8194444444444441E-2</v>
      </c>
    </row>
    <row r="79" spans="1:16" x14ac:dyDescent="0.3">
      <c r="A79" s="15" t="s">
        <v>0</v>
      </c>
      <c r="B79" s="15" t="s">
        <v>147</v>
      </c>
      <c r="C79" s="15" t="s">
        <v>148</v>
      </c>
      <c r="M79" s="15" t="str">
        <f>A2</f>
        <v>Nyköpings OK lång</v>
      </c>
      <c r="N79" s="27">
        <f>N2</f>
        <v>2.5567129629629634E-2</v>
      </c>
      <c r="O79" s="27">
        <v>3.4722222222222224E-2</v>
      </c>
      <c r="P79" s="27">
        <v>3.8194444444444441E-2</v>
      </c>
    </row>
    <row r="80" spans="1:16" x14ac:dyDescent="0.3">
      <c r="A80" s="15" t="s">
        <v>151</v>
      </c>
      <c r="B80" s="35">
        <f>B21</f>
        <v>7.2796496303654925E-3</v>
      </c>
      <c r="C80" s="38">
        <f>C21</f>
        <v>5.2508953739553469E-3</v>
      </c>
    </row>
    <row r="81" spans="1:16" x14ac:dyDescent="0.3">
      <c r="A81" s="15" t="s">
        <v>152</v>
      </c>
      <c r="B81" s="35">
        <f>E21</f>
        <v>6.1253001555605655E-3</v>
      </c>
      <c r="C81" s="38">
        <f>F21</f>
        <v>4.9292614509493541E-3</v>
      </c>
      <c r="M81" s="15" t="s">
        <v>43</v>
      </c>
      <c r="N81" s="15" t="s">
        <v>59</v>
      </c>
      <c r="O81" s="15" t="s">
        <v>149</v>
      </c>
      <c r="P81" s="15" t="s">
        <v>150</v>
      </c>
    </row>
    <row r="82" spans="1:16" x14ac:dyDescent="0.3">
      <c r="A82" s="15" t="s">
        <v>153</v>
      </c>
      <c r="B82" s="35">
        <f>H21</f>
        <v>5.9743103739226221E-3</v>
      </c>
      <c r="C82" s="38">
        <f>I21</f>
        <v>4.9731736383389138E-3</v>
      </c>
      <c r="M82" s="15" t="str">
        <f>A9</f>
        <v>Södertälje Nykvarn lång</v>
      </c>
      <c r="N82" s="27">
        <f>Q9</f>
        <v>4.1319444444444443E-2</v>
      </c>
      <c r="O82" s="27">
        <v>3.4722222222222224E-2</v>
      </c>
      <c r="P82" s="27">
        <v>3.8194444444444441E-2</v>
      </c>
    </row>
    <row r="83" spans="1:16" x14ac:dyDescent="0.3">
      <c r="A83" s="15" t="s">
        <v>154</v>
      </c>
      <c r="B83" s="35">
        <f>K21</f>
        <v>6.0430166809784663E-3</v>
      </c>
      <c r="C83" s="38">
        <f>L21</f>
        <v>4.9236932296900819E-3</v>
      </c>
      <c r="M83" s="15" t="str">
        <f>A8</f>
        <v>Eskilstuna OL lång</v>
      </c>
      <c r="N83" s="27">
        <f>Q8</f>
        <v>3.7754629629629631E-2</v>
      </c>
      <c r="O83" s="27">
        <v>3.4722222222222224E-2</v>
      </c>
      <c r="P83" s="27">
        <v>3.8194444444444441E-2</v>
      </c>
    </row>
    <row r="84" spans="1:16" x14ac:dyDescent="0.3">
      <c r="A84" s="15" t="s">
        <v>155</v>
      </c>
      <c r="B84" s="35">
        <f>N21</f>
        <v>6.4806110523914356E-3</v>
      </c>
      <c r="C84" s="38">
        <f>O21</f>
        <v>4.9969807066968085E-3</v>
      </c>
      <c r="M84" s="15" t="str">
        <f>A7</f>
        <v>Ärla IF lång</v>
      </c>
      <c r="N84" s="27">
        <f>Q7</f>
        <v>3.7349537037037035E-2</v>
      </c>
      <c r="O84" s="27">
        <v>3.4722222222222224E-2</v>
      </c>
      <c r="P84" s="27">
        <v>3.8194444444444441E-2</v>
      </c>
    </row>
    <row r="85" spans="1:16" x14ac:dyDescent="0.3">
      <c r="A85" s="15" t="s">
        <v>156</v>
      </c>
      <c r="B85" s="35">
        <f>Q21</f>
        <v>7.8376988994774185E-3</v>
      </c>
      <c r="C85" s="38">
        <f>R21</f>
        <v>5.3825032754307774E-3</v>
      </c>
      <c r="M85" s="15" t="str">
        <f>A6</f>
        <v>Ärla IF lång</v>
      </c>
      <c r="N85" s="27">
        <f>Q6</f>
        <v>3.4166666666666672E-2</v>
      </c>
      <c r="O85" s="27">
        <v>3.4722222222222224E-2</v>
      </c>
      <c r="P85" s="27">
        <v>3.8194444444444441E-2</v>
      </c>
    </row>
    <row r="86" spans="1:16" x14ac:dyDescent="0.3">
      <c r="A86" s="15" t="s">
        <v>157</v>
      </c>
      <c r="B86" s="35">
        <f>T21</f>
        <v>8.9386373991623674E-3</v>
      </c>
      <c r="C86" s="38">
        <f>U21</f>
        <v>6.0198183761346422E-3</v>
      </c>
      <c r="M86" s="15" t="str">
        <f>A5</f>
        <v>OK Tor lång</v>
      </c>
      <c r="N86" s="27">
        <f>Q5</f>
        <v>3.3449074074074069E-2</v>
      </c>
      <c r="O86" s="27">
        <v>3.4722222222222224E-2</v>
      </c>
      <c r="P86" s="27">
        <v>3.8194444444444441E-2</v>
      </c>
    </row>
    <row r="87" spans="1:16" x14ac:dyDescent="0.3">
      <c r="A87" s="15" t="s">
        <v>158</v>
      </c>
      <c r="B87" s="35">
        <f>W21</f>
        <v>8.9535400577823981E-3</v>
      </c>
      <c r="C87" s="38">
        <f>X21</f>
        <v>6.5178508756517893E-3</v>
      </c>
      <c r="M87" s="15" t="str">
        <f>A4</f>
        <v>OK Klemmingen lång</v>
      </c>
      <c r="N87" s="27">
        <f>Q4</f>
        <v>3.3402777777777774E-2</v>
      </c>
      <c r="O87" s="27">
        <v>3.4722222222222224E-2</v>
      </c>
      <c r="P87" s="27">
        <v>3.8194444444444441E-2</v>
      </c>
    </row>
    <row r="88" spans="1:16" x14ac:dyDescent="0.3">
      <c r="A88" s="15" t="s">
        <v>159</v>
      </c>
      <c r="B88" s="35">
        <f>Z21</f>
        <v>1.073426398820357E-2</v>
      </c>
      <c r="C88" s="38">
        <f>AA21</f>
        <v>6.8404237843596206E-3</v>
      </c>
      <c r="M88" s="15" t="str">
        <f>A2</f>
        <v>Nyköpings OK lång</v>
      </c>
      <c r="N88" s="27">
        <f>Q2</f>
        <v>3.1006944444444445E-2</v>
      </c>
      <c r="O88" s="27">
        <v>3.4722222222222224E-2</v>
      </c>
      <c r="P88" s="27">
        <v>3.8194444444444441E-2</v>
      </c>
    </row>
    <row r="89" spans="1:16" x14ac:dyDescent="0.3">
      <c r="A89" s="15" t="s">
        <v>160</v>
      </c>
      <c r="B89" s="35">
        <f>AC21</f>
        <v>2.299926143602013E-2</v>
      </c>
      <c r="C89" s="38">
        <f>AD21</f>
        <v>9.3309034568859715E-3</v>
      </c>
      <c r="M89" s="15" t="str">
        <f>A3</f>
        <v>Kjula IF lång</v>
      </c>
      <c r="N89" s="27">
        <f>Q3</f>
        <v>2.7314814814814816E-2</v>
      </c>
      <c r="O89" s="27">
        <v>3.4722222222222224E-2</v>
      </c>
      <c r="P89" s="27">
        <v>3.8194444444444441E-2</v>
      </c>
    </row>
    <row r="90" spans="1:16" x14ac:dyDescent="0.3">
      <c r="A90" s="15" t="s">
        <v>161</v>
      </c>
      <c r="B90" s="27">
        <f>AF21</f>
        <v>0</v>
      </c>
      <c r="C90" s="40">
        <f>AG21</f>
        <v>1.1894457911362346E-2</v>
      </c>
    </row>
    <row r="91" spans="1:16" x14ac:dyDescent="0.3">
      <c r="M91" s="15" t="s">
        <v>43</v>
      </c>
      <c r="N91" s="15" t="s">
        <v>62</v>
      </c>
      <c r="O91" s="15" t="s">
        <v>149</v>
      </c>
      <c r="P91" s="15" t="s">
        <v>150</v>
      </c>
    </row>
    <row r="92" spans="1:16" x14ac:dyDescent="0.3">
      <c r="M92" s="15" t="str">
        <f>A9</f>
        <v>Södertälje Nykvarn lång</v>
      </c>
      <c r="N92" s="27">
        <f>T9</f>
        <v>3.8877314814814816E-2</v>
      </c>
      <c r="O92" s="27">
        <v>3.4722222222222224E-2</v>
      </c>
      <c r="P92" s="27">
        <v>3.8194444444444441E-2</v>
      </c>
    </row>
    <row r="93" spans="1:16" x14ac:dyDescent="0.3">
      <c r="M93" s="15" t="str">
        <f>A6</f>
        <v>Ärla IF lång</v>
      </c>
      <c r="N93" s="27">
        <f>T6</f>
        <v>3.3333333333333333E-2</v>
      </c>
      <c r="O93" s="27">
        <v>3.4722222222222224E-2</v>
      </c>
      <c r="P93" s="27">
        <v>3.8194444444444441E-2</v>
      </c>
    </row>
    <row r="94" spans="1:16" x14ac:dyDescent="0.3">
      <c r="M94" s="15" t="str">
        <f>A7</f>
        <v>Ärla IF lång</v>
      </c>
      <c r="N94" s="27">
        <f>T7</f>
        <v>3.2499999999999994E-2</v>
      </c>
      <c r="O94" s="27">
        <v>3.4722222222222224E-2</v>
      </c>
      <c r="P94" s="27">
        <v>3.8194444444444441E-2</v>
      </c>
    </row>
    <row r="95" spans="1:16" x14ac:dyDescent="0.3">
      <c r="M95" s="15" t="str">
        <f>A8</f>
        <v>Eskilstuna OL lång</v>
      </c>
      <c r="N95" s="27">
        <f>T8</f>
        <v>3.2245370370370369E-2</v>
      </c>
      <c r="O95" s="27">
        <v>3.4722222222222224E-2</v>
      </c>
      <c r="P95" s="27">
        <v>3.8194444444444441E-2</v>
      </c>
    </row>
    <row r="96" spans="1:16" x14ac:dyDescent="0.3">
      <c r="M96" s="15" t="str">
        <f>A5</f>
        <v>OK Tor lång</v>
      </c>
      <c r="N96" s="27">
        <f>T5</f>
        <v>3.125E-2</v>
      </c>
      <c r="O96" s="27">
        <v>3.4722222222222224E-2</v>
      </c>
      <c r="P96" s="27">
        <v>3.8194444444444441E-2</v>
      </c>
    </row>
    <row r="97" spans="13:16" x14ac:dyDescent="0.3">
      <c r="M97" s="15" t="str">
        <f>A4</f>
        <v>OK Klemmingen lång</v>
      </c>
      <c r="N97" s="27">
        <f>T4</f>
        <v>3.0046296296296297E-2</v>
      </c>
      <c r="O97" s="27">
        <v>3.4722222222222224E-2</v>
      </c>
      <c r="P97" s="27">
        <v>3.8194444444444441E-2</v>
      </c>
    </row>
    <row r="98" spans="13:16" x14ac:dyDescent="0.3">
      <c r="M98" s="15" t="str">
        <f>A2</f>
        <v>Nyköpings OK lång</v>
      </c>
      <c r="N98" s="27">
        <f>T2</f>
        <v>2.642361111111111E-2</v>
      </c>
      <c r="O98" s="27">
        <v>3.4722222222222224E-2</v>
      </c>
      <c r="P98" s="27">
        <v>3.8194444444444441E-2</v>
      </c>
    </row>
    <row r="99" spans="13:16" x14ac:dyDescent="0.3">
      <c r="M99" s="15" t="str">
        <f>A3</f>
        <v>Kjula IF lång</v>
      </c>
      <c r="N99" s="27">
        <f>T3</f>
        <v>2.4143518518518519E-2</v>
      </c>
      <c r="O99" s="27">
        <v>3.4722222222222224E-2</v>
      </c>
      <c r="P99" s="27">
        <v>3.8194444444444441E-2</v>
      </c>
    </row>
    <row r="101" spans="13:16" x14ac:dyDescent="0.3">
      <c r="M101" s="15" t="s">
        <v>43</v>
      </c>
      <c r="N101" s="15" t="s">
        <v>65</v>
      </c>
      <c r="O101" s="15" t="s">
        <v>149</v>
      </c>
      <c r="P101" s="15" t="s">
        <v>150</v>
      </c>
    </row>
    <row r="102" spans="13:16" x14ac:dyDescent="0.3">
      <c r="M102" s="15" t="str">
        <f>A9</f>
        <v>Södertälje Nykvarn lång</v>
      </c>
      <c r="N102" s="27">
        <f>W9</f>
        <v>3.6099537037037034E-2</v>
      </c>
      <c r="O102" s="27">
        <v>3.4722222222222224E-2</v>
      </c>
      <c r="P102" s="27">
        <v>3.8194444444444441E-2</v>
      </c>
    </row>
    <row r="103" spans="13:16" x14ac:dyDescent="0.3">
      <c r="M103" s="15" t="str">
        <f>A8</f>
        <v>Eskilstuna OL lång</v>
      </c>
      <c r="N103" s="27">
        <f>W8</f>
        <v>3.4687500000000003E-2</v>
      </c>
      <c r="O103" s="27">
        <v>3.4722222222222224E-2</v>
      </c>
      <c r="P103" s="27">
        <v>3.8194444444444441E-2</v>
      </c>
    </row>
    <row r="104" spans="13:16" x14ac:dyDescent="0.3">
      <c r="M104" s="15" t="str">
        <f>A7</f>
        <v>Ärla IF lång</v>
      </c>
      <c r="N104" s="27">
        <f>W7</f>
        <v>3.2476851851851847E-2</v>
      </c>
      <c r="O104" s="27">
        <v>3.4722222222222224E-2</v>
      </c>
      <c r="P104" s="27">
        <v>3.8194444444444441E-2</v>
      </c>
    </row>
    <row r="105" spans="13:16" x14ac:dyDescent="0.3">
      <c r="M105" s="15" t="str">
        <f>A5</f>
        <v>OK Tor lång</v>
      </c>
      <c r="N105" s="27">
        <f>W5</f>
        <v>3.1805555555555552E-2</v>
      </c>
      <c r="O105" s="27">
        <v>3.4722222222222224E-2</v>
      </c>
      <c r="P105" s="27">
        <v>3.8194444444444441E-2</v>
      </c>
    </row>
    <row r="106" spans="13:16" x14ac:dyDescent="0.3">
      <c r="M106" s="15" t="str">
        <f>A4</f>
        <v>OK Klemmingen lång</v>
      </c>
      <c r="N106" s="27">
        <f>W4</f>
        <v>3.1122685185185187E-2</v>
      </c>
      <c r="O106" s="27">
        <v>3.4722222222222224E-2</v>
      </c>
      <c r="P106" s="27">
        <v>3.8194444444444441E-2</v>
      </c>
    </row>
    <row r="107" spans="13:16" x14ac:dyDescent="0.3">
      <c r="M107" s="15" t="str">
        <f>A2</f>
        <v>Nyköpings OK lång</v>
      </c>
      <c r="N107" s="27">
        <f>W2</f>
        <v>3.0104166666666668E-2</v>
      </c>
      <c r="O107" s="27">
        <v>3.4722222222222224E-2</v>
      </c>
      <c r="P107" s="27">
        <v>3.8194444444444441E-2</v>
      </c>
    </row>
    <row r="108" spans="13:16" x14ac:dyDescent="0.3">
      <c r="M108" s="15" t="str">
        <f>A6</f>
        <v>Ärla IF lång</v>
      </c>
      <c r="N108" s="27">
        <f>W6</f>
        <v>2.7141203703703706E-2</v>
      </c>
      <c r="O108" s="27">
        <v>3.4722222222222224E-2</v>
      </c>
      <c r="P108" s="27">
        <v>3.8194444444444441E-2</v>
      </c>
    </row>
    <row r="109" spans="13:16" x14ac:dyDescent="0.3">
      <c r="M109" s="15" t="str">
        <f>A3</f>
        <v>Kjula IF lång</v>
      </c>
      <c r="N109" s="27">
        <f>W3</f>
        <v>2.4050925925925924E-2</v>
      </c>
      <c r="O109" s="27">
        <v>3.4722222222222224E-2</v>
      </c>
      <c r="P109" s="27">
        <v>3.8194444444444441E-2</v>
      </c>
    </row>
    <row r="111" spans="13:16" x14ac:dyDescent="0.3">
      <c r="M111" s="15" t="s">
        <v>43</v>
      </c>
      <c r="N111" s="15" t="s">
        <v>68</v>
      </c>
      <c r="O111" s="15" t="s">
        <v>149</v>
      </c>
      <c r="P111" s="15" t="s">
        <v>150</v>
      </c>
    </row>
    <row r="112" spans="13:16" x14ac:dyDescent="0.3">
      <c r="M112" s="15" t="str">
        <f>A9</f>
        <v>Södertälje Nykvarn lång</v>
      </c>
      <c r="N112" s="27">
        <f>Z9</f>
        <v>3.6168981481481483E-2</v>
      </c>
      <c r="O112" s="27">
        <v>3.125E-2</v>
      </c>
      <c r="P112" s="27">
        <v>3.4722222222222224E-2</v>
      </c>
    </row>
    <row r="113" spans="13:16" x14ac:dyDescent="0.3">
      <c r="M113" s="15" t="str">
        <f>A7</f>
        <v>Ärla IF lång</v>
      </c>
      <c r="N113" s="27">
        <f>Z7</f>
        <v>3.5613425925925923E-2</v>
      </c>
      <c r="O113" s="27">
        <v>3.125E-2</v>
      </c>
      <c r="P113" s="27">
        <v>3.4722222222222224E-2</v>
      </c>
    </row>
    <row r="114" spans="13:16" x14ac:dyDescent="0.3">
      <c r="M114" s="15" t="str">
        <f>A5</f>
        <v>OK Tor lång</v>
      </c>
      <c r="N114" s="27">
        <f>Z5</f>
        <v>3.349537037037037E-2</v>
      </c>
      <c r="O114" s="27">
        <v>3.125E-2</v>
      </c>
      <c r="P114" s="27">
        <v>3.4722222222222224E-2</v>
      </c>
    </row>
    <row r="115" spans="13:16" x14ac:dyDescent="0.3">
      <c r="M115" s="15" t="str">
        <f>A6</f>
        <v>Ärla IF lång</v>
      </c>
      <c r="N115" s="27">
        <f>Z6</f>
        <v>3.1446759259259258E-2</v>
      </c>
      <c r="O115" s="27">
        <v>3.125E-2</v>
      </c>
      <c r="P115" s="27">
        <v>3.4722222222222224E-2</v>
      </c>
    </row>
    <row r="116" spans="13:16" x14ac:dyDescent="0.3">
      <c r="M116" s="15" t="str">
        <f>A8</f>
        <v>Eskilstuna OL lång</v>
      </c>
      <c r="N116" s="27">
        <f>Z8</f>
        <v>3.0173611111111113E-2</v>
      </c>
      <c r="O116" s="27">
        <v>3.125E-2</v>
      </c>
      <c r="P116" s="27">
        <v>3.4722222222222224E-2</v>
      </c>
    </row>
    <row r="117" spans="13:16" x14ac:dyDescent="0.3">
      <c r="M117" s="15" t="str">
        <f>A2</f>
        <v>Nyköpings OK lång</v>
      </c>
      <c r="N117" s="27">
        <f>Z2</f>
        <v>2.7928240740740743E-2</v>
      </c>
      <c r="O117" s="27">
        <v>3.125E-2</v>
      </c>
      <c r="P117" s="27">
        <v>3.4722222222222224E-2</v>
      </c>
    </row>
    <row r="118" spans="13:16" x14ac:dyDescent="0.3">
      <c r="M118" s="15" t="str">
        <f>A3</f>
        <v>Kjula IF lång</v>
      </c>
      <c r="N118" s="27">
        <f>Z3</f>
        <v>2.6736111111111113E-2</v>
      </c>
      <c r="O118" s="27">
        <v>3.125E-2</v>
      </c>
      <c r="P118" s="27">
        <v>3.4722222222222224E-2</v>
      </c>
    </row>
    <row r="119" spans="13:16" x14ac:dyDescent="0.3">
      <c r="M119" s="15" t="str">
        <f>A4</f>
        <v>OK Klemmingen lång</v>
      </c>
      <c r="N119" s="27">
        <f>Z4</f>
        <v>2.5532407407407406E-2</v>
      </c>
      <c r="O119" s="27">
        <v>3.125E-2</v>
      </c>
      <c r="P119" s="27">
        <v>3.4722222222222224E-2</v>
      </c>
    </row>
    <row r="121" spans="13:16" x14ac:dyDescent="0.3">
      <c r="M121" s="15" t="s">
        <v>43</v>
      </c>
      <c r="N121" s="15" t="s">
        <v>71</v>
      </c>
      <c r="O121" s="15" t="s">
        <v>149</v>
      </c>
      <c r="P121" s="15" t="s">
        <v>150</v>
      </c>
    </row>
    <row r="122" spans="13:16" x14ac:dyDescent="0.3">
      <c r="M122" s="15" t="str">
        <f>A7</f>
        <v>Ärla IF lång</v>
      </c>
      <c r="N122" s="27">
        <f>AC7</f>
        <v>3.2939814814814811E-2</v>
      </c>
      <c r="O122" s="27">
        <v>3.125E-2</v>
      </c>
      <c r="P122" s="27">
        <v>3.4722222222222224E-2</v>
      </c>
    </row>
    <row r="123" spans="13:16" x14ac:dyDescent="0.3">
      <c r="M123" s="15" t="str">
        <f>A9</f>
        <v>Södertälje Nykvarn lång</v>
      </c>
      <c r="N123" s="27">
        <f>AC9</f>
        <v>3.1481481481481485E-2</v>
      </c>
      <c r="O123" s="27">
        <v>3.125E-2</v>
      </c>
      <c r="P123" s="27">
        <v>3.4722222222222224E-2</v>
      </c>
    </row>
    <row r="124" spans="13:16" x14ac:dyDescent="0.3">
      <c r="M124" s="15" t="str">
        <f>A8</f>
        <v>Eskilstuna OL lång</v>
      </c>
      <c r="N124" s="27">
        <f>AC8</f>
        <v>3.108796296296296E-2</v>
      </c>
      <c r="O124" s="27">
        <v>3.125E-2</v>
      </c>
      <c r="P124" s="27">
        <v>3.4722222222222224E-2</v>
      </c>
    </row>
    <row r="125" spans="13:16" x14ac:dyDescent="0.3">
      <c r="M125" s="15" t="str">
        <f>A4</f>
        <v>OK Klemmingen lång</v>
      </c>
      <c r="N125" s="27">
        <f>AC4</f>
        <v>3.0717592592592591E-2</v>
      </c>
      <c r="O125" s="27">
        <v>3.125E-2</v>
      </c>
      <c r="P125" s="27">
        <v>3.4722222222222224E-2</v>
      </c>
    </row>
    <row r="126" spans="13:16" x14ac:dyDescent="0.3">
      <c r="M126" s="15" t="str">
        <f>A6</f>
        <v>Ärla IF lång</v>
      </c>
      <c r="N126" s="27">
        <f>AC6</f>
        <v>2.836805555555556E-2</v>
      </c>
      <c r="O126" s="27">
        <v>3.125E-2</v>
      </c>
      <c r="P126" s="27">
        <v>3.4722222222222224E-2</v>
      </c>
    </row>
    <row r="127" spans="13:16" x14ac:dyDescent="0.3">
      <c r="M127" s="15" t="str">
        <f>A5</f>
        <v>OK Tor lång</v>
      </c>
      <c r="N127" s="27">
        <f>AC5</f>
        <v>2.8136574074074074E-2</v>
      </c>
      <c r="O127" s="27">
        <v>3.125E-2</v>
      </c>
      <c r="P127" s="27">
        <v>3.4722222222222224E-2</v>
      </c>
    </row>
    <row r="128" spans="13:16" x14ac:dyDescent="0.3">
      <c r="M128" s="15" t="str">
        <f>A2</f>
        <v>Nyköpings OK lång</v>
      </c>
      <c r="N128" s="27">
        <f>AC2</f>
        <v>2.7800925925925923E-2</v>
      </c>
      <c r="O128" s="27">
        <v>3.125E-2</v>
      </c>
      <c r="P128" s="27">
        <v>3.4722222222222224E-2</v>
      </c>
    </row>
    <row r="129" spans="13:16" x14ac:dyDescent="0.3">
      <c r="M129" s="15" t="str">
        <f>A3</f>
        <v>Kjula IF lång</v>
      </c>
      <c r="N129" s="27">
        <f>AC3</f>
        <v>2.327546296296296E-2</v>
      </c>
      <c r="O129" s="27">
        <v>3.125E-2</v>
      </c>
      <c r="P129" s="27">
        <v>3.4722222222222224E-2</v>
      </c>
    </row>
    <row r="131" spans="13:16" x14ac:dyDescent="0.3">
      <c r="M131" s="15" t="s">
        <v>43</v>
      </c>
      <c r="N131" s="15" t="s">
        <v>74</v>
      </c>
      <c r="O131" s="15" t="s">
        <v>149</v>
      </c>
      <c r="P131" s="15" t="s">
        <v>150</v>
      </c>
    </row>
    <row r="132" spans="13:16" x14ac:dyDescent="0.3">
      <c r="M132" s="15" t="str">
        <f>A9</f>
        <v>Södertälje Nykvarn lång</v>
      </c>
      <c r="N132" s="27">
        <f>AF9</f>
        <v>4.8726851851851855E-2</v>
      </c>
      <c r="O132" s="27">
        <v>3.125E-2</v>
      </c>
      <c r="P132" s="27">
        <v>3.4722222222222224E-2</v>
      </c>
    </row>
    <row r="133" spans="13:16" x14ac:dyDescent="0.3">
      <c r="M133" s="15" t="str">
        <f>A8</f>
        <v>Eskilstuna OL lång</v>
      </c>
      <c r="N133" s="27">
        <f>AF8</f>
        <v>3.667824074074074E-2</v>
      </c>
      <c r="O133" s="27">
        <v>3.125E-2</v>
      </c>
      <c r="P133" s="27">
        <v>3.4722222222222224E-2</v>
      </c>
    </row>
    <row r="134" spans="13:16" x14ac:dyDescent="0.3">
      <c r="M134" s="15" t="str">
        <f>A6</f>
        <v>Ärla IF lång</v>
      </c>
      <c r="N134" s="27">
        <f>AF6</f>
        <v>3.5810185185185188E-2</v>
      </c>
      <c r="O134" s="27">
        <v>3.125E-2</v>
      </c>
      <c r="P134" s="27">
        <v>3.4722222222222224E-2</v>
      </c>
    </row>
    <row r="135" spans="13:16" x14ac:dyDescent="0.3">
      <c r="M135" s="15" t="str">
        <f>A5</f>
        <v>OK Tor lång</v>
      </c>
      <c r="N135" s="27">
        <f>AF5</f>
        <v>3.2719907407407406E-2</v>
      </c>
      <c r="O135" s="27">
        <v>3.125E-2</v>
      </c>
      <c r="P135" s="27">
        <v>3.4722222222222224E-2</v>
      </c>
    </row>
    <row r="136" spans="13:16" x14ac:dyDescent="0.3">
      <c r="M136" s="15" t="str">
        <f>A2</f>
        <v>Nyköpings OK lång</v>
      </c>
      <c r="N136" s="27">
        <f>AF2</f>
        <v>2.8032407407407409E-2</v>
      </c>
      <c r="O136" s="27">
        <v>3.125E-2</v>
      </c>
      <c r="P136" s="27">
        <v>3.4722222222222224E-2</v>
      </c>
    </row>
    <row r="137" spans="13:16" x14ac:dyDescent="0.3">
      <c r="M137" s="15" t="str">
        <f>A4</f>
        <v>OK Klemmingen lång</v>
      </c>
      <c r="N137" s="27">
        <f>AF4</f>
        <v>2.5185185185185185E-2</v>
      </c>
      <c r="O137" s="27">
        <v>3.125E-2</v>
      </c>
      <c r="P137" s="27">
        <v>3.4722222222222224E-2</v>
      </c>
    </row>
    <row r="138" spans="13:16" x14ac:dyDescent="0.3">
      <c r="M138" s="15" t="str">
        <f>A3</f>
        <v>Kjula IF lång</v>
      </c>
      <c r="N138" s="27">
        <f>AF3</f>
        <v>2.4305555555555556E-2</v>
      </c>
      <c r="O138" s="27">
        <v>3.125E-2</v>
      </c>
      <c r="P138" s="27">
        <v>3.4722222222222224E-2</v>
      </c>
    </row>
    <row r="139" spans="13:16" x14ac:dyDescent="0.3">
      <c r="M139" s="15" t="str">
        <f>A7</f>
        <v>Ärla IF lång</v>
      </c>
      <c r="N139" s="27">
        <f>AF7</f>
        <v>0</v>
      </c>
      <c r="O139" s="27">
        <v>3.125E-2</v>
      </c>
      <c r="P139" s="27">
        <v>3.4722222222222224E-2</v>
      </c>
    </row>
    <row r="141" spans="13:16" x14ac:dyDescent="0.3">
      <c r="M141" s="15" t="s">
        <v>43</v>
      </c>
      <c r="N141" s="15" t="s">
        <v>77</v>
      </c>
      <c r="O141" s="15" t="s">
        <v>149</v>
      </c>
      <c r="P141" s="15" t="s">
        <v>150</v>
      </c>
    </row>
    <row r="142" spans="13:16" x14ac:dyDescent="0.3">
      <c r="M142" s="15" t="str">
        <f>A8</f>
        <v>Eskilstuna OL lång</v>
      </c>
      <c r="N142" s="27">
        <f>AI8</f>
        <v>3.4201388888888885E-2</v>
      </c>
      <c r="O142" s="27">
        <v>3.125E-2</v>
      </c>
      <c r="P142" s="27">
        <v>3.4722222222222224E-2</v>
      </c>
    </row>
    <row r="143" spans="13:16" x14ac:dyDescent="0.3">
      <c r="M143" s="15" t="str">
        <f>A9</f>
        <v>Södertälje Nykvarn lång</v>
      </c>
      <c r="N143" s="27">
        <f>AI9</f>
        <v>3.4155092592592591E-2</v>
      </c>
      <c r="O143" s="27">
        <v>3.125E-2</v>
      </c>
      <c r="P143" s="27">
        <v>3.4722222222222224E-2</v>
      </c>
    </row>
    <row r="144" spans="13:16" x14ac:dyDescent="0.3">
      <c r="M144" s="15" t="str">
        <f>A2</f>
        <v>Nyköpings OK lång</v>
      </c>
      <c r="N144" s="27">
        <f>AI2</f>
        <v>2.9872685185185183E-2</v>
      </c>
      <c r="O144" s="27">
        <v>3.125E-2</v>
      </c>
      <c r="P144" s="27">
        <v>3.4722222222222224E-2</v>
      </c>
    </row>
    <row r="145" spans="13:16" x14ac:dyDescent="0.3">
      <c r="M145" s="15" t="str">
        <f>A4</f>
        <v>OK Klemmingen lång</v>
      </c>
      <c r="N145" s="27">
        <f>AI4</f>
        <v>2.8194444444444442E-2</v>
      </c>
      <c r="O145" s="27">
        <v>3.125E-2</v>
      </c>
      <c r="P145" s="27">
        <v>3.4722222222222224E-2</v>
      </c>
    </row>
    <row r="146" spans="13:16" x14ac:dyDescent="0.3">
      <c r="M146" s="15" t="str">
        <f>A5</f>
        <v>OK Tor lång</v>
      </c>
      <c r="N146" s="27">
        <f>AI5</f>
        <v>2.7488425925925927E-2</v>
      </c>
      <c r="O146" s="27">
        <v>3.125E-2</v>
      </c>
      <c r="P146" s="27">
        <v>3.4722222222222224E-2</v>
      </c>
    </row>
    <row r="147" spans="13:16" x14ac:dyDescent="0.3">
      <c r="M147" s="15" t="str">
        <f>A7</f>
        <v>Ärla IF lång</v>
      </c>
      <c r="N147" s="27">
        <f>AI7</f>
        <v>2.5706018518518517E-2</v>
      </c>
      <c r="O147" s="27">
        <v>3.125E-2</v>
      </c>
      <c r="P147" s="27">
        <v>3.4722222222222224E-2</v>
      </c>
    </row>
    <row r="148" spans="13:16" x14ac:dyDescent="0.3">
      <c r="M148" s="15" t="str">
        <f>A6</f>
        <v>Ärla IF lång</v>
      </c>
      <c r="N148" s="27">
        <f>AI6</f>
        <v>2.525462962962963E-2</v>
      </c>
      <c r="O148" s="27">
        <v>3.125E-2</v>
      </c>
      <c r="P148" s="27">
        <v>3.4722222222222224E-2</v>
      </c>
    </row>
    <row r="149" spans="13:16" x14ac:dyDescent="0.3">
      <c r="M149" s="15" t="str">
        <f>A3</f>
        <v>Kjula IF lång</v>
      </c>
      <c r="N149" s="27">
        <f>AI3</f>
        <v>2.3368055555555555E-2</v>
      </c>
      <c r="O149" s="27">
        <v>3.125E-2</v>
      </c>
      <c r="P149" s="27">
        <v>3.4722222222222224E-2</v>
      </c>
    </row>
    <row r="151" spans="13:16" x14ac:dyDescent="0.3">
      <c r="M151" s="15" t="s">
        <v>43</v>
      </c>
      <c r="N151" s="15" t="s">
        <v>80</v>
      </c>
      <c r="O151" s="15" t="s">
        <v>149</v>
      </c>
      <c r="P151" s="15" t="s">
        <v>150</v>
      </c>
    </row>
    <row r="152" spans="13:16" x14ac:dyDescent="0.3">
      <c r="M152" s="15" t="str">
        <f>A8</f>
        <v>Eskilstuna OL lång</v>
      </c>
      <c r="N152" s="27">
        <f>AL8</f>
        <v>5.136574074074074E-2</v>
      </c>
      <c r="O152" s="27">
        <v>2.7777777777777776E-2</v>
      </c>
      <c r="P152" s="27">
        <v>3.125E-2</v>
      </c>
    </row>
    <row r="153" spans="13:16" x14ac:dyDescent="0.3">
      <c r="M153" s="15" t="str">
        <f>A9</f>
        <v>Södertälje Nykvarn lång</v>
      </c>
      <c r="N153" s="27">
        <f>AL9</f>
        <v>4.6377314814814809E-2</v>
      </c>
      <c r="O153" s="27">
        <v>2.7777777777777776E-2</v>
      </c>
      <c r="P153" s="27">
        <v>3.125E-2</v>
      </c>
    </row>
    <row r="154" spans="13:16" x14ac:dyDescent="0.3">
      <c r="M154" s="15" t="str">
        <f>A5</f>
        <v>OK Tor lång</v>
      </c>
      <c r="N154" s="27">
        <f>AL5</f>
        <v>3.4351851851851849E-2</v>
      </c>
      <c r="O154" s="27">
        <v>2.7777777777777776E-2</v>
      </c>
      <c r="P154" s="27">
        <v>3.125E-2</v>
      </c>
    </row>
    <row r="155" spans="13:16" x14ac:dyDescent="0.3">
      <c r="M155" s="15" t="str">
        <f>A3</f>
        <v>Kjula IF lång</v>
      </c>
      <c r="N155" s="27">
        <f>AL3</f>
        <v>3.1145833333333334E-2</v>
      </c>
      <c r="O155" s="27">
        <v>2.7777777777777776E-2</v>
      </c>
      <c r="P155" s="27">
        <v>3.125E-2</v>
      </c>
    </row>
    <row r="156" spans="13:16" x14ac:dyDescent="0.3">
      <c r="M156" s="15" t="str">
        <f>A7</f>
        <v>Ärla IF lång</v>
      </c>
      <c r="N156" s="27">
        <f>AL7</f>
        <v>3.1064814814814812E-2</v>
      </c>
      <c r="O156" s="27">
        <v>2.7777777777777776E-2</v>
      </c>
      <c r="P156" s="27">
        <v>3.125E-2</v>
      </c>
    </row>
    <row r="157" spans="13:16" x14ac:dyDescent="0.3">
      <c r="M157" s="15" t="str">
        <f>A6</f>
        <v>Ärla IF lång</v>
      </c>
      <c r="N157" s="27">
        <f>AL6</f>
        <v>3.0624999999999999E-2</v>
      </c>
      <c r="O157" s="27">
        <v>2.7777777777777776E-2</v>
      </c>
      <c r="P157" s="27">
        <v>3.125E-2</v>
      </c>
    </row>
    <row r="158" spans="13:16" x14ac:dyDescent="0.3">
      <c r="M158" s="15" t="str">
        <f>A4</f>
        <v>OK Klemmingen lång</v>
      </c>
      <c r="N158" s="27">
        <f>AL4</f>
        <v>2.8240740740740736E-2</v>
      </c>
      <c r="O158" s="27">
        <v>2.7777777777777776E-2</v>
      </c>
      <c r="P158" s="27">
        <v>3.125E-2</v>
      </c>
    </row>
    <row r="159" spans="13:16" x14ac:dyDescent="0.3">
      <c r="M159" s="15" t="str">
        <f>A2</f>
        <v>Nyköpings OK lång</v>
      </c>
      <c r="N159" s="27">
        <f>AL2</f>
        <v>2.3020833333333334E-2</v>
      </c>
      <c r="O159" s="27">
        <v>2.7777777777777776E-2</v>
      </c>
      <c r="P159" s="27">
        <v>3.125E-2</v>
      </c>
    </row>
    <row r="161" spans="13:16" x14ac:dyDescent="0.3">
      <c r="M161" s="15" t="s">
        <v>43</v>
      </c>
      <c r="N161" s="15" t="s">
        <v>83</v>
      </c>
      <c r="O161" s="15" t="s">
        <v>149</v>
      </c>
      <c r="P161" s="15" t="s">
        <v>150</v>
      </c>
    </row>
    <row r="162" spans="13:16" x14ac:dyDescent="0.3">
      <c r="M162" s="15" t="str">
        <f>A8</f>
        <v>Eskilstuna OL lång</v>
      </c>
      <c r="N162" s="27">
        <f>AO8</f>
        <v>3.4583333333333334E-2</v>
      </c>
      <c r="O162" s="27">
        <v>2.7777777777777776E-2</v>
      </c>
      <c r="P162" s="27">
        <v>3.125E-2</v>
      </c>
    </row>
    <row r="163" spans="13:16" x14ac:dyDescent="0.3">
      <c r="M163" s="15" t="str">
        <f>A6</f>
        <v>Ärla IF lång</v>
      </c>
      <c r="N163" s="27">
        <f>AO6</f>
        <v>3.0393518518518518E-2</v>
      </c>
      <c r="O163" s="27">
        <v>2.7777777777777776E-2</v>
      </c>
      <c r="P163" s="27">
        <v>3.125E-2</v>
      </c>
    </row>
    <row r="164" spans="13:16" x14ac:dyDescent="0.3">
      <c r="M164" s="15" t="str">
        <f>A9</f>
        <v>Södertälje Nykvarn lång</v>
      </c>
      <c r="N164" s="27">
        <f>AO9</f>
        <v>2.9317129629629634E-2</v>
      </c>
      <c r="O164" s="27">
        <v>2.7777777777777776E-2</v>
      </c>
      <c r="P164" s="27">
        <v>3.125E-2</v>
      </c>
    </row>
    <row r="165" spans="13:16" x14ac:dyDescent="0.3">
      <c r="M165" s="15" t="str">
        <f>A2</f>
        <v>Nyköpings OK lång</v>
      </c>
      <c r="N165" s="27">
        <f>AO2</f>
        <v>2.8356481481481483E-2</v>
      </c>
      <c r="O165" s="27">
        <v>2.7777777777777776E-2</v>
      </c>
      <c r="P165" s="27">
        <v>3.125E-2</v>
      </c>
    </row>
    <row r="166" spans="13:16" x14ac:dyDescent="0.3">
      <c r="M166" s="15" t="str">
        <f>A4</f>
        <v>OK Klemmingen lång</v>
      </c>
      <c r="N166" s="27">
        <f>AO4</f>
        <v>2.6817129629629632E-2</v>
      </c>
      <c r="O166" s="27">
        <v>2.7777777777777776E-2</v>
      </c>
      <c r="P166" s="27">
        <v>3.125E-2</v>
      </c>
    </row>
    <row r="167" spans="13:16" x14ac:dyDescent="0.3">
      <c r="M167" s="15" t="str">
        <f>A3</f>
        <v>Kjula IF lång</v>
      </c>
      <c r="N167" s="27">
        <f>AO3</f>
        <v>2.6215277777777778E-2</v>
      </c>
      <c r="O167" s="27">
        <v>2.7777777777777776E-2</v>
      </c>
      <c r="P167" s="27">
        <v>3.125E-2</v>
      </c>
    </row>
    <row r="168" spans="13:16" x14ac:dyDescent="0.3">
      <c r="M168" s="15" t="str">
        <f>A5</f>
        <v>OK Tor lång</v>
      </c>
      <c r="N168" s="27">
        <f>AO5</f>
        <v>2.4409722222222222E-2</v>
      </c>
      <c r="O168" s="27">
        <v>2.7777777777777776E-2</v>
      </c>
      <c r="P168" s="27">
        <v>3.125E-2</v>
      </c>
    </row>
    <row r="169" spans="13:16" x14ac:dyDescent="0.3">
      <c r="M169" s="15" t="str">
        <f>A7</f>
        <v>Ärla IF lång</v>
      </c>
      <c r="N169" s="27">
        <f>AO7</f>
        <v>0</v>
      </c>
      <c r="O169" s="27">
        <v>2.7777777777777776E-2</v>
      </c>
      <c r="P169" s="27">
        <v>3.125E-2</v>
      </c>
    </row>
    <row r="171" spans="13:16" x14ac:dyDescent="0.3">
      <c r="M171" s="15" t="s">
        <v>43</v>
      </c>
      <c r="N171" s="15" t="s">
        <v>86</v>
      </c>
      <c r="O171" s="15" t="s">
        <v>149</v>
      </c>
      <c r="P171" s="15" t="s">
        <v>150</v>
      </c>
    </row>
    <row r="172" spans="13:16" x14ac:dyDescent="0.3">
      <c r="M172" s="15" t="str">
        <f>A9</f>
        <v>Södertälje Nykvarn lång</v>
      </c>
      <c r="N172" s="27">
        <f>AR9</f>
        <v>3.5833333333333335E-2</v>
      </c>
      <c r="O172" s="27">
        <v>2.7777777777777776E-2</v>
      </c>
      <c r="P172" s="27">
        <v>3.125E-2</v>
      </c>
    </row>
    <row r="173" spans="13:16" x14ac:dyDescent="0.3">
      <c r="M173" s="15" t="str">
        <f>A2</f>
        <v>Nyköpings OK lång</v>
      </c>
      <c r="N173" s="27">
        <f>AR2</f>
        <v>3.2858796296296296E-2</v>
      </c>
      <c r="O173" s="27">
        <v>2.7777777777777776E-2</v>
      </c>
      <c r="P173" s="27">
        <v>3.125E-2</v>
      </c>
    </row>
    <row r="174" spans="13:16" x14ac:dyDescent="0.3">
      <c r="M174" s="15" t="str">
        <f>A5</f>
        <v>OK Tor lång</v>
      </c>
      <c r="N174" s="27">
        <f>AR5</f>
        <v>2.9826388888888892E-2</v>
      </c>
      <c r="O174" s="27">
        <v>2.7777777777777776E-2</v>
      </c>
      <c r="P174" s="27">
        <v>3.125E-2</v>
      </c>
    </row>
    <row r="175" spans="13:16" x14ac:dyDescent="0.3">
      <c r="M175" s="15" t="str">
        <f>A3</f>
        <v>Kjula IF lång</v>
      </c>
      <c r="N175" s="27">
        <f>AR3</f>
        <v>2.8749999999999998E-2</v>
      </c>
      <c r="O175" s="27">
        <v>2.7777777777777776E-2</v>
      </c>
      <c r="P175" s="27">
        <v>3.125E-2</v>
      </c>
    </row>
    <row r="176" spans="13:16" x14ac:dyDescent="0.3">
      <c r="M176" s="15" t="str">
        <f>A6</f>
        <v>Ärla IF lång</v>
      </c>
      <c r="N176" s="27">
        <f>AR6</f>
        <v>2.8148148148148148E-2</v>
      </c>
      <c r="O176" s="27">
        <v>2.7777777777777776E-2</v>
      </c>
      <c r="P176" s="27">
        <v>3.125E-2</v>
      </c>
    </row>
    <row r="177" spans="13:16" x14ac:dyDescent="0.3">
      <c r="M177" s="15" t="str">
        <f>A4</f>
        <v>OK Klemmingen lång</v>
      </c>
      <c r="N177" s="27">
        <f>AR4</f>
        <v>2.7800925925925923E-2</v>
      </c>
      <c r="O177" s="27">
        <v>2.7777777777777776E-2</v>
      </c>
      <c r="P177" s="27">
        <v>3.125E-2</v>
      </c>
    </row>
    <row r="178" spans="13:16" x14ac:dyDescent="0.3">
      <c r="M178" s="15" t="str">
        <f>A8</f>
        <v>Eskilstuna OL lång</v>
      </c>
      <c r="N178" s="27">
        <f>AR8</f>
        <v>2.4571759259259262E-2</v>
      </c>
      <c r="O178" s="27">
        <v>2.7777777777777776E-2</v>
      </c>
      <c r="P178" s="27">
        <v>3.125E-2</v>
      </c>
    </row>
    <row r="179" spans="13:16" x14ac:dyDescent="0.3">
      <c r="M179" s="15" t="str">
        <f>A7</f>
        <v>Ärla IF lång</v>
      </c>
      <c r="N179" s="27">
        <f>AR7</f>
        <v>2.2152777777777775E-2</v>
      </c>
      <c r="O179" s="27">
        <v>2.7777777777777776E-2</v>
      </c>
      <c r="P179" s="27">
        <v>3.125E-2</v>
      </c>
    </row>
    <row r="181" spans="13:16" x14ac:dyDescent="0.3">
      <c r="M181" s="15" t="s">
        <v>43</v>
      </c>
      <c r="N181" s="15" t="s">
        <v>89</v>
      </c>
      <c r="O181" s="15" t="s">
        <v>149</v>
      </c>
      <c r="P181" s="15" t="s">
        <v>150</v>
      </c>
    </row>
    <row r="182" spans="13:16" x14ac:dyDescent="0.3">
      <c r="M182" s="15" t="str">
        <f>A9</f>
        <v>Södertälje Nykvarn lång</v>
      </c>
      <c r="N182" s="27">
        <f>AU9</f>
        <v>3.5416666666666666E-2</v>
      </c>
      <c r="O182" s="27">
        <v>2.7777777777777776E-2</v>
      </c>
      <c r="P182" s="27">
        <v>3.125E-2</v>
      </c>
    </row>
    <row r="183" spans="13:16" x14ac:dyDescent="0.3">
      <c r="M183" s="15" t="str">
        <f>A4</f>
        <v>OK Klemmingen lång</v>
      </c>
      <c r="N183" s="27">
        <f>AU4</f>
        <v>2.5613425925925925E-2</v>
      </c>
      <c r="O183" s="27">
        <v>2.7777777777777776E-2</v>
      </c>
      <c r="P183" s="27">
        <v>3.125E-2</v>
      </c>
    </row>
    <row r="184" spans="13:16" x14ac:dyDescent="0.3">
      <c r="M184" s="15" t="str">
        <f>A3</f>
        <v>Kjula IF lång</v>
      </c>
      <c r="N184" s="27">
        <f>AU3</f>
        <v>2.5335648148148149E-2</v>
      </c>
      <c r="O184" s="27">
        <v>2.7777777777777776E-2</v>
      </c>
      <c r="P184" s="27">
        <v>3.125E-2</v>
      </c>
    </row>
    <row r="185" spans="13:16" x14ac:dyDescent="0.3">
      <c r="M185" s="15" t="str">
        <f>A2</f>
        <v>Nyköpings OK lång</v>
      </c>
      <c r="N185" s="27">
        <f>AU2</f>
        <v>2.4988425925925928E-2</v>
      </c>
      <c r="O185" s="27">
        <v>2.7777777777777776E-2</v>
      </c>
      <c r="P185" s="27">
        <v>3.125E-2</v>
      </c>
    </row>
    <row r="186" spans="13:16" x14ac:dyDescent="0.3">
      <c r="M186" s="15" t="str">
        <f>A5</f>
        <v>OK Tor lång</v>
      </c>
      <c r="N186" s="27">
        <f>AU5</f>
        <v>2.4166666666666666E-2</v>
      </c>
      <c r="O186" s="27">
        <v>2.7777777777777776E-2</v>
      </c>
      <c r="P186" s="27">
        <v>3.125E-2</v>
      </c>
    </row>
    <row r="187" spans="13:16" x14ac:dyDescent="0.3">
      <c r="M187" s="15" t="str">
        <f>A6</f>
        <v>Ärla IF lång</v>
      </c>
      <c r="N187" s="27">
        <f>AU6</f>
        <v>2.4143518518518519E-2</v>
      </c>
      <c r="O187" s="27">
        <v>2.7777777777777776E-2</v>
      </c>
      <c r="P187" s="27">
        <v>3.125E-2</v>
      </c>
    </row>
    <row r="188" spans="13:16" x14ac:dyDescent="0.3">
      <c r="M188" s="15" t="str">
        <f>A7</f>
        <v>Ärla IF lång</v>
      </c>
      <c r="N188" s="27">
        <f>AU7</f>
        <v>2.4131944444444445E-2</v>
      </c>
      <c r="O188" s="27">
        <v>2.7777777777777776E-2</v>
      </c>
      <c r="P188" s="27">
        <v>3.125E-2</v>
      </c>
    </row>
    <row r="189" spans="13:16" x14ac:dyDescent="0.3">
      <c r="M189" s="15" t="str">
        <f>A8</f>
        <v>Eskilstuna OL lång</v>
      </c>
      <c r="N189" s="27">
        <f>AU8</f>
        <v>2.3310185185185187E-2</v>
      </c>
      <c r="O189" s="27">
        <v>2.7777777777777776E-2</v>
      </c>
      <c r="P189" s="27">
        <v>3.125E-2</v>
      </c>
    </row>
    <row r="191" spans="13:16" x14ac:dyDescent="0.3">
      <c r="M191" s="15" t="s">
        <v>43</v>
      </c>
      <c r="N191" s="15" t="s">
        <v>92</v>
      </c>
      <c r="O191" s="15" t="s">
        <v>149</v>
      </c>
      <c r="P191" s="15" t="s">
        <v>150</v>
      </c>
    </row>
    <row r="192" spans="13:16" x14ac:dyDescent="0.3">
      <c r="M192" s="15" t="str">
        <f>A5</f>
        <v>OK Tor lång</v>
      </c>
      <c r="N192" s="27">
        <f>AX5</f>
        <v>3.6284722222222225E-2</v>
      </c>
      <c r="O192" s="27">
        <v>2.7777777777777776E-2</v>
      </c>
      <c r="P192" s="27">
        <v>3.125E-2</v>
      </c>
    </row>
    <row r="193" spans="13:16" x14ac:dyDescent="0.3">
      <c r="M193" s="15" t="str">
        <f>A9</f>
        <v>Södertälje Nykvarn lång</v>
      </c>
      <c r="N193" s="27">
        <f>AX9</f>
        <v>3.5312500000000004E-2</v>
      </c>
      <c r="O193" s="27">
        <v>2.7777777777777776E-2</v>
      </c>
      <c r="P193" s="27">
        <v>3.125E-2</v>
      </c>
    </row>
    <row r="194" spans="13:16" x14ac:dyDescent="0.3">
      <c r="M194" s="15" t="str">
        <f>A2</f>
        <v>Nyköpings OK lång</v>
      </c>
      <c r="N194" s="27">
        <f>AX2</f>
        <v>3.2199074074074074E-2</v>
      </c>
      <c r="O194" s="27">
        <v>2.7777777777777776E-2</v>
      </c>
      <c r="P194" s="27">
        <v>3.125E-2</v>
      </c>
    </row>
    <row r="195" spans="13:16" x14ac:dyDescent="0.3">
      <c r="M195" s="15" t="str">
        <f>A8</f>
        <v>Eskilstuna OL lång</v>
      </c>
      <c r="N195" s="27">
        <f>AX8</f>
        <v>3.1793981481481479E-2</v>
      </c>
      <c r="O195" s="27">
        <v>2.7777777777777776E-2</v>
      </c>
      <c r="P195" s="27">
        <v>3.125E-2</v>
      </c>
    </row>
    <row r="196" spans="13:16" x14ac:dyDescent="0.3">
      <c r="M196" s="15" t="str">
        <f>A3</f>
        <v>Kjula IF lång</v>
      </c>
      <c r="N196" s="27">
        <f>AX3</f>
        <v>3.0856481481481481E-2</v>
      </c>
      <c r="O196" s="27">
        <v>2.7777777777777776E-2</v>
      </c>
      <c r="P196" s="27">
        <v>3.125E-2</v>
      </c>
    </row>
    <row r="197" spans="13:16" x14ac:dyDescent="0.3">
      <c r="M197" s="15" t="str">
        <f>A4</f>
        <v>OK Klemmingen lång</v>
      </c>
      <c r="N197" s="27">
        <f>AX4</f>
        <v>2.7002314814814812E-2</v>
      </c>
      <c r="O197" s="27">
        <v>2.7777777777777776E-2</v>
      </c>
      <c r="P197" s="27">
        <v>3.125E-2</v>
      </c>
    </row>
    <row r="198" spans="13:16" x14ac:dyDescent="0.3">
      <c r="M198" s="15" t="str">
        <f>A7</f>
        <v>Ärla IF lång</v>
      </c>
      <c r="N198" s="27">
        <f>AX7</f>
        <v>2.5277777777777777E-2</v>
      </c>
      <c r="O198" s="27">
        <v>2.7777777777777776E-2</v>
      </c>
      <c r="P198" s="27">
        <v>3.125E-2</v>
      </c>
    </row>
    <row r="199" spans="13:16" x14ac:dyDescent="0.3">
      <c r="M199" s="15" t="str">
        <f>A6</f>
        <v>Ärla IF lång</v>
      </c>
      <c r="N199" s="27">
        <f>AX6</f>
        <v>2.2835648148148147E-2</v>
      </c>
      <c r="O199" s="27">
        <v>2.7777777777777776E-2</v>
      </c>
      <c r="P199" s="27">
        <v>3.125E-2</v>
      </c>
    </row>
    <row r="201" spans="13:16" x14ac:dyDescent="0.3">
      <c r="M201" s="15" t="s">
        <v>43</v>
      </c>
      <c r="N201" s="15" t="s">
        <v>95</v>
      </c>
      <c r="O201" s="15" t="s">
        <v>149</v>
      </c>
      <c r="P201" s="15" t="s">
        <v>150</v>
      </c>
    </row>
    <row r="202" spans="13:16" x14ac:dyDescent="0.3">
      <c r="M202" s="15" t="str">
        <f>A7</f>
        <v>Ärla IF lång</v>
      </c>
      <c r="N202" s="27">
        <f>BA7</f>
        <v>2.6099537037037036E-2</v>
      </c>
      <c r="O202" s="27">
        <v>2.7777777777777776E-2</v>
      </c>
      <c r="P202" s="27">
        <v>3.125E-2</v>
      </c>
    </row>
    <row r="203" spans="13:16" x14ac:dyDescent="0.3">
      <c r="M203" s="15" t="str">
        <f>A9</f>
        <v>Södertälje Nykvarn lång</v>
      </c>
      <c r="N203" s="27">
        <f>BA9</f>
        <v>2.5995370370370367E-2</v>
      </c>
      <c r="O203" s="27">
        <v>2.7777777777777776E-2</v>
      </c>
      <c r="P203" s="27">
        <v>3.125E-2</v>
      </c>
    </row>
    <row r="204" spans="13:16" x14ac:dyDescent="0.3">
      <c r="M204" s="15" t="str">
        <f>A6</f>
        <v>Ärla IF lång</v>
      </c>
      <c r="N204" s="27">
        <f>BA6</f>
        <v>2.5740740740740745E-2</v>
      </c>
      <c r="O204" s="27">
        <v>2.7777777777777776E-2</v>
      </c>
      <c r="P204" s="27">
        <v>3.125E-2</v>
      </c>
    </row>
    <row r="205" spans="13:16" x14ac:dyDescent="0.3">
      <c r="M205" s="15" t="str">
        <f>A3</f>
        <v>Kjula IF lång</v>
      </c>
      <c r="N205" s="27">
        <f>BA3</f>
        <v>2.5648148148148146E-2</v>
      </c>
      <c r="O205" s="27">
        <v>2.7777777777777776E-2</v>
      </c>
      <c r="P205" s="27">
        <v>3.125E-2</v>
      </c>
    </row>
    <row r="206" spans="13:16" x14ac:dyDescent="0.3">
      <c r="M206" s="15" t="str">
        <f>A2</f>
        <v>Nyköpings OK lång</v>
      </c>
      <c r="N206" s="27">
        <f>BA2</f>
        <v>2.4849537037037035E-2</v>
      </c>
      <c r="O206" s="27">
        <v>2.7777777777777776E-2</v>
      </c>
      <c r="P206" s="27">
        <v>3.125E-2</v>
      </c>
    </row>
    <row r="207" spans="13:16" x14ac:dyDescent="0.3">
      <c r="M207" s="15" t="str">
        <f>A4</f>
        <v>OK Klemmingen lång</v>
      </c>
      <c r="N207" s="27">
        <f>BA4</f>
        <v>2.3703703703703703E-2</v>
      </c>
      <c r="O207" s="27">
        <v>2.7777777777777776E-2</v>
      </c>
      <c r="P207" s="27">
        <v>3.125E-2</v>
      </c>
    </row>
    <row r="208" spans="13:16" x14ac:dyDescent="0.3">
      <c r="M208" s="15" t="str">
        <f>A5</f>
        <v>OK Tor lång</v>
      </c>
      <c r="N208" s="27">
        <f>BA5</f>
        <v>2.1990740740740741E-2</v>
      </c>
      <c r="O208" s="27">
        <v>2.7777777777777776E-2</v>
      </c>
      <c r="P208" s="27">
        <v>3.125E-2</v>
      </c>
    </row>
    <row r="209" spans="13:16" x14ac:dyDescent="0.3">
      <c r="M209" s="15" t="str">
        <f>A8</f>
        <v>Eskilstuna OL lång</v>
      </c>
      <c r="N209" s="27">
        <f>BA8</f>
        <v>2.1180555555555553E-2</v>
      </c>
      <c r="O209" s="27">
        <v>2.7777777777777776E-2</v>
      </c>
      <c r="P209" s="27">
        <v>3.125E-2</v>
      </c>
    </row>
    <row r="211" spans="13:16" x14ac:dyDescent="0.3">
      <c r="M211" s="15" t="s">
        <v>43</v>
      </c>
      <c r="N211" s="15" t="s">
        <v>98</v>
      </c>
      <c r="O211" s="15" t="s">
        <v>149</v>
      </c>
      <c r="P211" s="15" t="s">
        <v>150</v>
      </c>
    </row>
    <row r="212" spans="13:16" x14ac:dyDescent="0.3">
      <c r="M212" s="15" t="str">
        <f>A4</f>
        <v>OK Klemmingen lång</v>
      </c>
      <c r="N212" s="27">
        <f>BD4</f>
        <v>6.7974537037037042E-2</v>
      </c>
      <c r="O212" s="27">
        <v>2.7777777777777776E-2</v>
      </c>
      <c r="P212" s="27">
        <v>3.125E-2</v>
      </c>
    </row>
    <row r="213" spans="13:16" x14ac:dyDescent="0.3">
      <c r="M213" s="15" t="str">
        <f>A3</f>
        <v>Kjula IF lång</v>
      </c>
      <c r="N213" s="27">
        <f>BD3</f>
        <v>5.033564814814815E-2</v>
      </c>
      <c r="O213" s="27">
        <v>2.7777777777777776E-2</v>
      </c>
      <c r="P213" s="27">
        <v>3.125E-2</v>
      </c>
    </row>
    <row r="214" spans="13:16" x14ac:dyDescent="0.3">
      <c r="M214" s="15" t="str">
        <f>A2</f>
        <v>Nyköpings OK lång</v>
      </c>
      <c r="N214" s="27">
        <f>BD2</f>
        <v>0</v>
      </c>
      <c r="O214" s="27">
        <v>2.7777777777777776E-2</v>
      </c>
      <c r="P214" s="27">
        <v>3.125E-2</v>
      </c>
    </row>
    <row r="215" spans="13:16" x14ac:dyDescent="0.3">
      <c r="M215" s="15" t="str">
        <f>A5</f>
        <v>OK Tor lång</v>
      </c>
      <c r="N215" s="27">
        <f>BD5</f>
        <v>0</v>
      </c>
      <c r="O215" s="27">
        <v>2.7777777777777776E-2</v>
      </c>
      <c r="P215" s="27">
        <v>3.125E-2</v>
      </c>
    </row>
    <row r="216" spans="13:16" x14ac:dyDescent="0.3">
      <c r="M216" s="15" t="str">
        <f>A6</f>
        <v>Ärla IF lång</v>
      </c>
      <c r="N216" s="27">
        <f>BD6</f>
        <v>0</v>
      </c>
      <c r="O216" s="27">
        <v>2.7777777777777776E-2</v>
      </c>
      <c r="P216" s="27">
        <v>3.125E-2</v>
      </c>
    </row>
    <row r="217" spans="13:16" x14ac:dyDescent="0.3">
      <c r="M217" s="15" t="str">
        <f>A7</f>
        <v>Ärla IF lång</v>
      </c>
      <c r="N217" s="27">
        <f>BD7</f>
        <v>0</v>
      </c>
      <c r="O217" s="27">
        <v>2.7777777777777776E-2</v>
      </c>
      <c r="P217" s="27">
        <v>3.125E-2</v>
      </c>
    </row>
    <row r="218" spans="13:16" x14ac:dyDescent="0.3">
      <c r="M218" s="15" t="str">
        <f>A8</f>
        <v>Eskilstuna OL lång</v>
      </c>
      <c r="N218" s="27">
        <f>BD8</f>
        <v>0</v>
      </c>
      <c r="O218" s="27">
        <v>2.7777777777777776E-2</v>
      </c>
      <c r="P218" s="27">
        <v>3.125E-2</v>
      </c>
    </row>
    <row r="219" spans="13:16" x14ac:dyDescent="0.3">
      <c r="M219" s="15" t="str">
        <f>A9</f>
        <v>Södertälje Nykvarn lång</v>
      </c>
      <c r="N219" s="27">
        <f>BD9</f>
        <v>0</v>
      </c>
      <c r="O219" s="27">
        <v>2.7777777777777776E-2</v>
      </c>
      <c r="P219" s="27">
        <v>3.125E-2</v>
      </c>
    </row>
    <row r="221" spans="13:16" x14ac:dyDescent="0.3">
      <c r="M221" s="15" t="s">
        <v>43</v>
      </c>
      <c r="N221" s="15" t="s">
        <v>101</v>
      </c>
      <c r="O221" s="15" t="s">
        <v>149</v>
      </c>
      <c r="P221" s="15" t="s">
        <v>150</v>
      </c>
    </row>
    <row r="222" spans="13:16" x14ac:dyDescent="0.3">
      <c r="M222" s="15" t="str">
        <f>A2</f>
        <v>Nyköpings OK lång</v>
      </c>
      <c r="N222" s="27">
        <f>BG2</f>
        <v>3.6851851851851851E-2</v>
      </c>
      <c r="O222" s="27">
        <v>2.7777777777777776E-2</v>
      </c>
      <c r="P222" s="27">
        <v>3.125E-2</v>
      </c>
    </row>
    <row r="223" spans="13:16" x14ac:dyDescent="0.3">
      <c r="M223" s="15" t="str">
        <f>A9</f>
        <v>Södertälje Nykvarn lång</v>
      </c>
      <c r="N223" s="27">
        <f>BG9</f>
        <v>3.5509259259259261E-2</v>
      </c>
      <c r="O223" s="27">
        <v>2.7777777777777776E-2</v>
      </c>
      <c r="P223" s="27">
        <v>3.125E-2</v>
      </c>
    </row>
    <row r="224" spans="13:16" x14ac:dyDescent="0.3">
      <c r="M224" s="15" t="str">
        <f>A3</f>
        <v>Kjula IF lång</v>
      </c>
      <c r="N224" s="27">
        <f>BG3</f>
        <v>2.6875E-2</v>
      </c>
      <c r="O224" s="27">
        <v>2.7777777777777776E-2</v>
      </c>
      <c r="P224" s="27">
        <v>3.125E-2</v>
      </c>
    </row>
    <row r="225" spans="13:16" x14ac:dyDescent="0.3">
      <c r="M225" s="15" t="str">
        <f>A4</f>
        <v>OK Klemmingen lång</v>
      </c>
      <c r="N225" s="27">
        <f>BG4</f>
        <v>2.5335648148148149E-2</v>
      </c>
      <c r="O225" s="27">
        <v>2.7777777777777776E-2</v>
      </c>
      <c r="P225" s="27">
        <v>3.125E-2</v>
      </c>
    </row>
    <row r="226" spans="13:16" x14ac:dyDescent="0.3">
      <c r="M226" s="15" t="str">
        <f>A5</f>
        <v>OK Tor lång</v>
      </c>
      <c r="N226" s="27">
        <f>BG5</f>
        <v>2.5185185185185185E-2</v>
      </c>
      <c r="O226" s="27">
        <v>2.7777777777777776E-2</v>
      </c>
      <c r="P226" s="27">
        <v>3.125E-2</v>
      </c>
    </row>
    <row r="227" spans="13:16" x14ac:dyDescent="0.3">
      <c r="M227" s="15" t="str">
        <f>A8</f>
        <v>Eskilstuna OL lång</v>
      </c>
      <c r="N227" s="27">
        <f>BG8</f>
        <v>2.5034722222222222E-2</v>
      </c>
      <c r="O227" s="27">
        <v>2.7777777777777776E-2</v>
      </c>
      <c r="P227" s="27">
        <v>3.125E-2</v>
      </c>
    </row>
    <row r="228" spans="13:16" x14ac:dyDescent="0.3">
      <c r="M228" s="15" t="str">
        <f>A7</f>
        <v>Ärla IF lång</v>
      </c>
      <c r="N228" s="27">
        <f>BG7</f>
        <v>2.0995370370370373E-2</v>
      </c>
      <c r="O228" s="27">
        <v>2.7777777777777776E-2</v>
      </c>
      <c r="P228" s="27">
        <v>3.125E-2</v>
      </c>
    </row>
    <row r="229" spans="13:16" x14ac:dyDescent="0.3">
      <c r="M229" s="15" t="str">
        <f>A6</f>
        <v>Ärla IF lång</v>
      </c>
      <c r="N229" s="27">
        <f>BG6</f>
        <v>1.9050925925925926E-2</v>
      </c>
      <c r="O229" s="27">
        <v>2.7777777777777776E-2</v>
      </c>
      <c r="P229" s="27">
        <v>3.125E-2</v>
      </c>
    </row>
    <row r="231" spans="13:16" x14ac:dyDescent="0.3">
      <c r="M231" s="15" t="s">
        <v>43</v>
      </c>
      <c r="N231" s="15" t="s">
        <v>108</v>
      </c>
      <c r="O231" s="15" t="s">
        <v>165</v>
      </c>
    </row>
    <row r="232" spans="13:16" x14ac:dyDescent="0.3">
      <c r="M232" s="15" t="str">
        <f>A4</f>
        <v>OK Klemmingen lång</v>
      </c>
      <c r="N232" s="22">
        <f>BN4</f>
        <v>2.62</v>
      </c>
      <c r="O232" s="22">
        <v>2.5</v>
      </c>
    </row>
    <row r="233" spans="13:16" x14ac:dyDescent="0.3">
      <c r="M233" s="15" t="str">
        <f>A7</f>
        <v>Ärla IF lång</v>
      </c>
      <c r="N233" s="22">
        <f>BN7</f>
        <v>2.52</v>
      </c>
      <c r="O233" s="22">
        <v>2.5</v>
      </c>
    </row>
    <row r="234" spans="13:16" x14ac:dyDescent="0.3">
      <c r="M234" s="15" t="str">
        <f>A3</f>
        <v>Kjula IF lång</v>
      </c>
      <c r="N234" s="22">
        <f>BN3</f>
        <v>2.5099999999999998</v>
      </c>
      <c r="O234" s="22">
        <v>2.5</v>
      </c>
    </row>
    <row r="235" spans="13:16" x14ac:dyDescent="0.3">
      <c r="M235" s="15" t="str">
        <f>A6</f>
        <v>Ärla IF lång</v>
      </c>
      <c r="N235" s="22">
        <f>BN6</f>
        <v>2.21</v>
      </c>
      <c r="O235" s="22">
        <v>2.5</v>
      </c>
    </row>
    <row r="236" spans="13:16" x14ac:dyDescent="0.3">
      <c r="M236" s="15" t="str">
        <f>A2</f>
        <v>Nyköpings OK lång</v>
      </c>
      <c r="N236" s="22">
        <f>BN2</f>
        <v>0</v>
      </c>
      <c r="O236" s="22">
        <v>2.5</v>
      </c>
      <c r="P236" s="27"/>
    </row>
    <row r="237" spans="13:16" x14ac:dyDescent="0.3">
      <c r="M237" s="15" t="str">
        <f>A5</f>
        <v>OK Tor lång</v>
      </c>
      <c r="N237" s="22">
        <f>BN5</f>
        <v>0</v>
      </c>
      <c r="O237" s="22">
        <v>2.5</v>
      </c>
      <c r="P237" s="27"/>
    </row>
    <row r="238" spans="13:16" x14ac:dyDescent="0.3">
      <c r="M238" s="15" t="str">
        <f>A8</f>
        <v>Eskilstuna OL lång</v>
      </c>
      <c r="N238" s="22">
        <f>BN8</f>
        <v>0</v>
      </c>
      <c r="O238" s="22">
        <v>2.5</v>
      </c>
      <c r="P238" s="27"/>
    </row>
    <row r="239" spans="13:16" x14ac:dyDescent="0.3">
      <c r="M239" s="15" t="str">
        <f>A9</f>
        <v>Södertälje Nykvarn lång</v>
      </c>
      <c r="N239" s="22">
        <f>BN9</f>
        <v>0</v>
      </c>
      <c r="O239" s="22">
        <v>2.5</v>
      </c>
      <c r="P239" s="27"/>
    </row>
    <row r="240" spans="13:16" x14ac:dyDescent="0.3">
      <c r="P240" s="27"/>
    </row>
    <row r="241" spans="13:16" x14ac:dyDescent="0.3">
      <c r="M241" s="15" t="s">
        <v>43</v>
      </c>
      <c r="N241" s="15" t="s">
        <v>114</v>
      </c>
      <c r="O241" s="15" t="s">
        <v>165</v>
      </c>
      <c r="P241" s="27"/>
    </row>
    <row r="242" spans="13:16" x14ac:dyDescent="0.3">
      <c r="M242" s="15" t="str">
        <f>A7</f>
        <v>Ärla IF lång</v>
      </c>
      <c r="N242" s="22">
        <f>BT7</f>
        <v>2.1</v>
      </c>
      <c r="O242" s="22">
        <v>2</v>
      </c>
      <c r="P242" s="27"/>
    </row>
    <row r="243" spans="13:16" x14ac:dyDescent="0.3">
      <c r="M243" s="15" t="str">
        <f>A6</f>
        <v>Ärla IF lång</v>
      </c>
      <c r="N243" s="22">
        <f>BT6</f>
        <v>1.99</v>
      </c>
      <c r="O243" s="22">
        <v>2</v>
      </c>
      <c r="P243" s="27"/>
    </row>
    <row r="244" spans="13:16" x14ac:dyDescent="0.3">
      <c r="M244" s="15" t="str">
        <f>A2</f>
        <v>Nyköpings OK lång</v>
      </c>
      <c r="N244" s="22">
        <f>BT2</f>
        <v>0</v>
      </c>
      <c r="O244" s="22">
        <v>2</v>
      </c>
      <c r="P244" s="27"/>
    </row>
    <row r="245" spans="13:16" x14ac:dyDescent="0.3">
      <c r="M245" s="15" t="str">
        <f>A3</f>
        <v>Kjula IF lång</v>
      </c>
      <c r="N245" s="22">
        <f>BT3</f>
        <v>0</v>
      </c>
      <c r="O245" s="22">
        <v>2</v>
      </c>
      <c r="P245" s="27"/>
    </row>
    <row r="246" spans="13:16" x14ac:dyDescent="0.3">
      <c r="M246" s="15" t="str">
        <f>A4</f>
        <v>OK Klemmingen lång</v>
      </c>
      <c r="N246" s="22">
        <f>BT4</f>
        <v>0</v>
      </c>
      <c r="O246" s="22">
        <v>2</v>
      </c>
    </row>
    <row r="247" spans="13:16" x14ac:dyDescent="0.3">
      <c r="M247" s="15" t="str">
        <f>A5</f>
        <v>OK Tor lång</v>
      </c>
      <c r="N247" s="22">
        <f>BT5</f>
        <v>0</v>
      </c>
      <c r="O247" s="22">
        <v>2</v>
      </c>
    </row>
    <row r="248" spans="13:16" x14ac:dyDescent="0.3">
      <c r="M248" s="15" t="str">
        <f>A8</f>
        <v>Eskilstuna OL lång</v>
      </c>
      <c r="N248" s="22">
        <f>BT8</f>
        <v>0</v>
      </c>
      <c r="O248" s="22">
        <v>2</v>
      </c>
      <c r="P248" s="27"/>
    </row>
    <row r="249" spans="13:16" x14ac:dyDescent="0.3">
      <c r="M249" s="15" t="str">
        <f>A9</f>
        <v>Södertälje Nykvarn lång</v>
      </c>
      <c r="N249" s="22">
        <f>BT9</f>
        <v>0</v>
      </c>
      <c r="O249" s="22">
        <v>2</v>
      </c>
      <c r="P249" s="27"/>
    </row>
    <row r="250" spans="13:16" x14ac:dyDescent="0.3">
      <c r="P250" s="27"/>
    </row>
    <row r="251" spans="13:16" x14ac:dyDescent="0.3">
      <c r="P251" s="27"/>
    </row>
    <row r="252" spans="13:16" x14ac:dyDescent="0.3">
      <c r="O252" s="27"/>
      <c r="P252" s="27"/>
    </row>
    <row r="253" spans="13:16" x14ac:dyDescent="0.3">
      <c r="O253" s="27"/>
      <c r="P253" s="27"/>
    </row>
    <row r="254" spans="13:16" x14ac:dyDescent="0.3">
      <c r="O254" s="27"/>
      <c r="P254" s="27"/>
    </row>
    <row r="255" spans="13:16" x14ac:dyDescent="0.3">
      <c r="O255" s="27"/>
      <c r="P255" s="27"/>
    </row>
    <row r="256" spans="13:16" x14ac:dyDescent="0.3">
      <c r="O256" s="27"/>
      <c r="P256" s="27"/>
    </row>
    <row r="257" spans="15:16" x14ac:dyDescent="0.3">
      <c r="O257" s="27"/>
      <c r="P257" s="27"/>
    </row>
    <row r="260" spans="15:16" x14ac:dyDescent="0.3">
      <c r="O260" s="27"/>
      <c r="P260" s="27"/>
    </row>
    <row r="261" spans="15:16" x14ac:dyDescent="0.3">
      <c r="O261" s="27"/>
      <c r="P261" s="27"/>
    </row>
    <row r="262" spans="15:16" x14ac:dyDescent="0.3">
      <c r="O262" s="27"/>
      <c r="P262" s="27"/>
    </row>
    <row r="263" spans="15:16" x14ac:dyDescent="0.3">
      <c r="O263" s="27"/>
      <c r="P263" s="27"/>
    </row>
    <row r="264" spans="15:16" x14ac:dyDescent="0.3">
      <c r="O264" s="27"/>
      <c r="P264" s="27"/>
    </row>
    <row r="265" spans="15:16" x14ac:dyDescent="0.3">
      <c r="O265" s="27"/>
      <c r="P265" s="27"/>
    </row>
    <row r="266" spans="15:16" x14ac:dyDescent="0.3">
      <c r="O266" s="27"/>
      <c r="P266" s="27"/>
    </row>
    <row r="267" spans="15:16" x14ac:dyDescent="0.3">
      <c r="O267" s="27"/>
      <c r="P267" s="27"/>
    </row>
    <row r="268" spans="15:16" x14ac:dyDescent="0.3">
      <c r="O268" s="27"/>
      <c r="P268" s="27"/>
    </row>
    <row r="269" spans="15:16" x14ac:dyDescent="0.3">
      <c r="O269" s="27"/>
      <c r="P269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2DAB-93A3-44ED-BFF0-6FBC38AD59D1}">
  <dimension ref="A1:BU174"/>
  <sheetViews>
    <sheetView workbookViewId="0"/>
  </sheetViews>
  <sheetFormatPr defaultRowHeight="14.4" x14ac:dyDescent="0.3"/>
  <cols>
    <col min="1" max="1" width="13.5546875" style="15" bestFit="1" customWidth="1"/>
    <col min="2" max="73" width="8.88671875" style="15"/>
  </cols>
  <sheetData>
    <row r="1" spans="1:73" x14ac:dyDescent="0.3">
      <c r="A1" s="9" t="s">
        <v>43</v>
      </c>
      <c r="B1" s="10" t="s">
        <v>44</v>
      </c>
      <c r="C1" s="11" t="s">
        <v>45</v>
      </c>
      <c r="D1" s="12" t="s">
        <v>46</v>
      </c>
      <c r="E1" s="10" t="s">
        <v>47</v>
      </c>
      <c r="F1" s="11" t="s">
        <v>48</v>
      </c>
      <c r="G1" s="12" t="s">
        <v>49</v>
      </c>
      <c r="H1" s="10" t="s">
        <v>50</v>
      </c>
      <c r="I1" s="11" t="s">
        <v>51</v>
      </c>
      <c r="J1" s="12" t="s">
        <v>52</v>
      </c>
      <c r="K1" s="10" t="s">
        <v>53</v>
      </c>
      <c r="L1" s="11" t="s">
        <v>54</v>
      </c>
      <c r="M1" s="12" t="s">
        <v>55</v>
      </c>
      <c r="N1" s="10" t="s">
        <v>56</v>
      </c>
      <c r="O1" s="11" t="s">
        <v>57</v>
      </c>
      <c r="P1" s="12" t="s">
        <v>58</v>
      </c>
      <c r="Q1" s="10" t="s">
        <v>59</v>
      </c>
      <c r="R1" s="11" t="s">
        <v>60</v>
      </c>
      <c r="S1" s="12" t="s">
        <v>61</v>
      </c>
      <c r="T1" s="10" t="s">
        <v>62</v>
      </c>
      <c r="U1" s="11" t="s">
        <v>63</v>
      </c>
      <c r="V1" s="12" t="s">
        <v>64</v>
      </c>
      <c r="W1" s="10" t="s">
        <v>65</v>
      </c>
      <c r="X1" s="11" t="s">
        <v>66</v>
      </c>
      <c r="Y1" s="12" t="s">
        <v>67</v>
      </c>
      <c r="Z1" s="10" t="s">
        <v>68</v>
      </c>
      <c r="AA1" s="11" t="s">
        <v>69</v>
      </c>
      <c r="AB1" s="12" t="s">
        <v>70</v>
      </c>
      <c r="AC1" s="10" t="s">
        <v>71</v>
      </c>
      <c r="AD1" s="11" t="s">
        <v>72</v>
      </c>
      <c r="AE1" s="12" t="s">
        <v>73</v>
      </c>
      <c r="AF1" s="10" t="s">
        <v>74</v>
      </c>
      <c r="AG1" s="11" t="s">
        <v>75</v>
      </c>
      <c r="AH1" s="12" t="s">
        <v>76</v>
      </c>
      <c r="AI1" s="10" t="s">
        <v>77</v>
      </c>
      <c r="AJ1" s="11" t="s">
        <v>78</v>
      </c>
      <c r="AK1" s="12" t="s">
        <v>79</v>
      </c>
      <c r="AL1" s="10" t="s">
        <v>80</v>
      </c>
      <c r="AM1" s="11" t="s">
        <v>81</v>
      </c>
      <c r="AN1" s="12" t="s">
        <v>82</v>
      </c>
      <c r="AO1" s="10" t="s">
        <v>83</v>
      </c>
      <c r="AP1" s="11" t="s">
        <v>84</v>
      </c>
      <c r="AQ1" s="12" t="s">
        <v>85</v>
      </c>
      <c r="AR1" s="10" t="s">
        <v>86</v>
      </c>
      <c r="AS1" s="11" t="s">
        <v>87</v>
      </c>
      <c r="AT1" s="12" t="s">
        <v>88</v>
      </c>
      <c r="AU1" s="10" t="s">
        <v>89</v>
      </c>
      <c r="AV1" s="11" t="s">
        <v>90</v>
      </c>
      <c r="AW1" s="12" t="s">
        <v>91</v>
      </c>
      <c r="AX1" s="10" t="s">
        <v>92</v>
      </c>
      <c r="AY1" s="11" t="s">
        <v>93</v>
      </c>
      <c r="AZ1" s="12" t="s">
        <v>94</v>
      </c>
      <c r="BA1" s="10" t="s">
        <v>95</v>
      </c>
      <c r="BB1" s="11" t="s">
        <v>96</v>
      </c>
      <c r="BC1" s="12" t="s">
        <v>97</v>
      </c>
      <c r="BD1" s="10" t="s">
        <v>98</v>
      </c>
      <c r="BE1" s="11" t="s">
        <v>99</v>
      </c>
      <c r="BF1" s="12" t="s">
        <v>100</v>
      </c>
      <c r="BG1" s="10" t="s">
        <v>101</v>
      </c>
      <c r="BH1" s="11" t="s">
        <v>102</v>
      </c>
      <c r="BI1" s="12" t="s">
        <v>103</v>
      </c>
      <c r="BJ1" s="10" t="s">
        <v>104</v>
      </c>
      <c r="BK1" s="11" t="s">
        <v>105</v>
      </c>
      <c r="BL1" s="12" t="s">
        <v>106</v>
      </c>
      <c r="BM1" s="10" t="s">
        <v>107</v>
      </c>
      <c r="BN1" s="11" t="s">
        <v>108</v>
      </c>
      <c r="BO1" s="12" t="s">
        <v>109</v>
      </c>
      <c r="BP1" s="10" t="s">
        <v>110</v>
      </c>
      <c r="BQ1" s="11" t="s">
        <v>111</v>
      </c>
      <c r="BR1" s="12" t="s">
        <v>112</v>
      </c>
      <c r="BS1" s="10" t="s">
        <v>113</v>
      </c>
      <c r="BT1" s="11" t="s">
        <v>114</v>
      </c>
      <c r="BU1" s="12" t="s">
        <v>115</v>
      </c>
    </row>
    <row r="2" spans="1:73" x14ac:dyDescent="0.3">
      <c r="A2" s="13" t="s">
        <v>116</v>
      </c>
      <c r="B2" s="14">
        <v>3.2812500000000001E-2</v>
      </c>
      <c r="C2" s="15">
        <v>4.78</v>
      </c>
      <c r="D2" s="16">
        <f>B2/C2</f>
        <v>6.8645397489539746E-3</v>
      </c>
      <c r="E2" s="14">
        <v>4.5370370370370366E-2</v>
      </c>
      <c r="F2" s="15">
        <v>6.17</v>
      </c>
      <c r="G2" s="16">
        <f>E2/F2</f>
        <v>7.3533825559757484E-3</v>
      </c>
      <c r="H2" s="14">
        <v>2.8287037037037038E-2</v>
      </c>
      <c r="I2" s="15">
        <v>4.07</v>
      </c>
      <c r="J2" s="16">
        <f>H2/I2</f>
        <v>6.9501319501319497E-3</v>
      </c>
      <c r="K2" s="14">
        <v>2.8182870370370372E-2</v>
      </c>
      <c r="L2" s="15">
        <v>5.27</v>
      </c>
      <c r="M2" s="16">
        <f>K2/L2</f>
        <v>5.3477932391594639E-3</v>
      </c>
      <c r="N2" s="14">
        <v>2.6736111111111113E-2</v>
      </c>
      <c r="O2" s="15">
        <v>4.0199999999999996</v>
      </c>
      <c r="P2" s="16">
        <f>N2/O2</f>
        <v>6.6507739082365958E-3</v>
      </c>
      <c r="Q2" s="14">
        <v>2.5289351851851851E-2</v>
      </c>
      <c r="R2" s="15">
        <v>5.13</v>
      </c>
      <c r="S2" s="16">
        <f>Q2/R2</f>
        <v>4.9296982167352536E-3</v>
      </c>
      <c r="T2" s="14">
        <v>2.4675925925925924E-2</v>
      </c>
      <c r="U2" s="15">
        <v>3.52</v>
      </c>
      <c r="V2" s="16">
        <f>T2/U2</f>
        <v>7.0102062289562287E-3</v>
      </c>
      <c r="W2" s="14">
        <v>2.6168981481481477E-2</v>
      </c>
      <c r="X2" s="15">
        <v>4.75</v>
      </c>
      <c r="Y2" s="16">
        <f>W2/X2</f>
        <v>5.509259259259258E-3</v>
      </c>
      <c r="Z2" s="14">
        <v>2.8935185185185185E-2</v>
      </c>
      <c r="AA2" s="15">
        <v>3.52</v>
      </c>
      <c r="AB2" s="16">
        <f>Z2/AA2</f>
        <v>8.2202230639730634E-3</v>
      </c>
      <c r="AC2" s="14">
        <v>2.809027777777778E-2</v>
      </c>
      <c r="AD2" s="15">
        <v>4.55</v>
      </c>
      <c r="AE2" s="16">
        <f>AC2/AD2</f>
        <v>6.1736874236874243E-3</v>
      </c>
      <c r="AF2" s="14">
        <v>2.6493055555555558E-2</v>
      </c>
      <c r="AG2" s="15">
        <v>3.29</v>
      </c>
      <c r="AH2" s="16">
        <f>AF2/AG2</f>
        <v>8.05260047281324E-3</v>
      </c>
      <c r="AI2" s="14">
        <v>1.8715277777777779E-2</v>
      </c>
      <c r="AJ2" s="15">
        <v>4.41</v>
      </c>
      <c r="AK2" s="16">
        <f>AI2/AJ2</f>
        <v>4.2438271604938269E-3</v>
      </c>
      <c r="AL2" s="14">
        <v>2.7592592592592596E-2</v>
      </c>
      <c r="AM2" s="15">
        <v>3.29</v>
      </c>
      <c r="AN2" s="16">
        <f>AL2/AM2</f>
        <v>8.3868062591466851E-3</v>
      </c>
      <c r="AO2" s="14">
        <v>2.8055555555555556E-2</v>
      </c>
      <c r="AP2" s="15">
        <v>4.0199999999999996</v>
      </c>
      <c r="AQ2" s="16">
        <f>AO2/AP2</f>
        <v>6.9789939192924279E-3</v>
      </c>
      <c r="AR2" s="14">
        <v>2.508101851851852E-2</v>
      </c>
      <c r="AS2" s="15">
        <v>2.46</v>
      </c>
      <c r="AT2" s="16">
        <f>AR2/AS2</f>
        <v>1.019553598313761E-2</v>
      </c>
      <c r="AU2" s="14">
        <v>2.0405092592592593E-2</v>
      </c>
      <c r="AV2" s="15">
        <v>3.31</v>
      </c>
      <c r="AW2" s="16">
        <f>AU2/AV2</f>
        <v>6.1646805415687591E-3</v>
      </c>
      <c r="AX2" s="14">
        <v>2.6018518518518521E-2</v>
      </c>
      <c r="AY2" s="15">
        <v>2.42</v>
      </c>
      <c r="AZ2" s="16">
        <f>AX2/AY2</f>
        <v>1.0751453933272117E-2</v>
      </c>
      <c r="BA2" s="14">
        <v>2.6446759259259264E-2</v>
      </c>
      <c r="BB2" s="15">
        <v>3.29</v>
      </c>
      <c r="BC2" s="16">
        <f>BA2/BB2</f>
        <v>8.0385286502307786E-3</v>
      </c>
      <c r="BD2" s="14"/>
      <c r="BF2" s="16"/>
      <c r="BG2" s="14">
        <v>2.225694444444444E-2</v>
      </c>
      <c r="BH2" s="15">
        <v>2.46</v>
      </c>
      <c r="BI2" s="16">
        <f>BG2/BH2</f>
        <v>9.0475383920505855E-3</v>
      </c>
      <c r="BJ2" s="14"/>
      <c r="BL2" s="16"/>
      <c r="BM2" s="14">
        <v>2.9953703703703705E-2</v>
      </c>
      <c r="BN2" s="15">
        <v>2.42</v>
      </c>
      <c r="BO2" s="16">
        <f>BM2/BN2</f>
        <v>1.237756351392715E-2</v>
      </c>
      <c r="BP2" s="14"/>
      <c r="BR2" s="16"/>
      <c r="BS2" s="14"/>
      <c r="BU2" s="16"/>
    </row>
    <row r="3" spans="1:73" x14ac:dyDescent="0.3">
      <c r="A3" s="13" t="s">
        <v>117</v>
      </c>
      <c r="B3" s="14">
        <v>2.5289351851851851E-2</v>
      </c>
      <c r="C3" s="15">
        <v>4.3</v>
      </c>
      <c r="D3" s="16">
        <f t="shared" ref="D3:D6" si="0">B3/C3</f>
        <v>5.8812446167097326E-3</v>
      </c>
      <c r="E3" s="14">
        <v>2.6192129629629631E-2</v>
      </c>
      <c r="F3" s="15">
        <v>4.5999999999999996</v>
      </c>
      <c r="G3" s="16">
        <f t="shared" ref="G3:G4" si="1">E3/F3</f>
        <v>5.693941223832529E-3</v>
      </c>
      <c r="H3" s="14">
        <v>2.0358796296296295E-2</v>
      </c>
      <c r="I3" s="15">
        <v>3.7</v>
      </c>
      <c r="J3" s="16">
        <f t="shared" ref="J3:J6" si="2">H3/I3</f>
        <v>5.5023773773773769E-3</v>
      </c>
      <c r="K3" s="14">
        <v>1.9606481481481482E-2</v>
      </c>
      <c r="L3" s="15">
        <v>3.9</v>
      </c>
      <c r="M3" s="16">
        <f t="shared" ref="M3:M6" si="3">K3/L3</f>
        <v>5.0273029439696108E-3</v>
      </c>
      <c r="N3" s="14">
        <v>1.9375E-2</v>
      </c>
      <c r="O3" s="15">
        <v>3.5</v>
      </c>
      <c r="P3" s="16">
        <f t="shared" ref="P3:P6" si="4">N3/O3</f>
        <v>5.5357142857142853E-3</v>
      </c>
      <c r="Q3" s="14">
        <v>1.6111111111111111E-2</v>
      </c>
      <c r="R3" s="15">
        <v>3.8</v>
      </c>
      <c r="S3" s="16">
        <f t="shared" ref="S3:S6" si="5">Q3/R3</f>
        <v>4.2397660818713455E-3</v>
      </c>
      <c r="T3" s="14">
        <v>1.7881944444444443E-2</v>
      </c>
      <c r="U3" s="15">
        <v>3.3</v>
      </c>
      <c r="V3" s="16">
        <f t="shared" ref="V3:V6" si="6">T3/U3</f>
        <v>5.4187710437710434E-3</v>
      </c>
      <c r="W3" s="14">
        <v>1.5891203703703703E-2</v>
      </c>
      <c r="X3" s="15">
        <v>3.6</v>
      </c>
      <c r="Y3" s="16">
        <f t="shared" ref="Y3:Y6" si="7">W3/X3</f>
        <v>4.4142232510288064E-3</v>
      </c>
      <c r="Z3" s="14">
        <v>1.6180555555555556E-2</v>
      </c>
      <c r="AA3" s="15">
        <v>3</v>
      </c>
      <c r="AB3" s="16">
        <f t="shared" ref="AB3:AB6" si="8">Z3/AA3</f>
        <v>5.3935185185185188E-3</v>
      </c>
      <c r="AC3" s="14">
        <v>1.5879629629629629E-2</v>
      </c>
      <c r="AD3" s="15">
        <v>3.5</v>
      </c>
      <c r="AE3" s="16">
        <f t="shared" ref="AE3:AE6" si="9">AC3/AD3</f>
        <v>4.5370370370370365E-3</v>
      </c>
      <c r="AF3" s="14">
        <v>2.0081018518518519E-2</v>
      </c>
      <c r="AG3" s="15">
        <v>2.9</v>
      </c>
      <c r="AH3" s="16">
        <f t="shared" ref="AH3:AH6" si="10">AF3/AG3</f>
        <v>6.9244891443167311E-3</v>
      </c>
      <c r="AI3" s="14">
        <v>1.5879629629629629E-2</v>
      </c>
      <c r="AJ3" s="15">
        <v>3.4</v>
      </c>
      <c r="AK3" s="16">
        <f t="shared" ref="AK3:AK6" si="11">AI3/AJ3</f>
        <v>4.6704793028322436E-3</v>
      </c>
      <c r="AL3" s="14">
        <v>2.3113425925925926E-2</v>
      </c>
      <c r="AM3" s="15">
        <v>2.7</v>
      </c>
      <c r="AN3" s="16">
        <f t="shared" ref="AN3:AN6" si="12">AL3/AM3</f>
        <v>8.5605281207133052E-3</v>
      </c>
      <c r="AO3" s="14">
        <v>1.6793981481481483E-2</v>
      </c>
      <c r="AP3" s="15">
        <v>3.3</v>
      </c>
      <c r="AQ3" s="16">
        <f t="shared" ref="AQ3:AQ6" si="13">AO3/AP3</f>
        <v>5.0890852974186315E-3</v>
      </c>
      <c r="AR3" s="14">
        <v>2.0150462962962964E-2</v>
      </c>
      <c r="AS3" s="15">
        <v>2.5</v>
      </c>
      <c r="AT3" s="16">
        <f t="shared" ref="AT3:AT6" si="14">AR3/AS3</f>
        <v>8.0601851851851859E-3</v>
      </c>
      <c r="AU3" s="14">
        <v>1.741898148148148E-2</v>
      </c>
      <c r="AV3" s="15">
        <v>2.9</v>
      </c>
      <c r="AW3" s="16">
        <f t="shared" ref="AW3:AW6" si="15">AU3/AV3</f>
        <v>6.0065453384418894E-3</v>
      </c>
      <c r="AX3" s="14">
        <v>1.8819444444444448E-2</v>
      </c>
      <c r="AY3" s="15">
        <v>2.2999999999999998</v>
      </c>
      <c r="AZ3" s="16">
        <f t="shared" ref="AZ3:AZ6" si="16">AX3/AY3</f>
        <v>8.1823671497584568E-3</v>
      </c>
      <c r="BA3" s="14">
        <v>1.6400462962962964E-2</v>
      </c>
      <c r="BB3" s="15">
        <v>2.7</v>
      </c>
      <c r="BC3" s="16">
        <f t="shared" ref="BC3:BC6" si="17">BA3/BB3</f>
        <v>6.0742455418381341E-3</v>
      </c>
      <c r="BD3" s="14"/>
      <c r="BF3" s="16"/>
      <c r="BG3" s="14">
        <v>1.7812499999999998E-2</v>
      </c>
      <c r="BH3" s="15">
        <v>2.4</v>
      </c>
      <c r="BI3" s="16">
        <f t="shared" ref="BI3:BI6" si="18">BG3/BH3</f>
        <v>7.4218749999999997E-3</v>
      </c>
      <c r="BJ3" s="14"/>
      <c r="BL3" s="16"/>
      <c r="BM3" s="14"/>
      <c r="BO3" s="16"/>
      <c r="BP3" s="14"/>
      <c r="BR3" s="16"/>
      <c r="BS3" s="14"/>
      <c r="BU3" s="16"/>
    </row>
    <row r="4" spans="1:73" x14ac:dyDescent="0.3">
      <c r="A4" s="13" t="s">
        <v>118</v>
      </c>
      <c r="B4" s="14">
        <v>2.1099537037037038E-2</v>
      </c>
      <c r="C4" s="15">
        <v>3.42</v>
      </c>
      <c r="D4" s="16">
        <f t="shared" si="0"/>
        <v>6.1694552739874385E-3</v>
      </c>
      <c r="E4" s="14">
        <v>2.1238425925925924E-2</v>
      </c>
      <c r="F4" s="15">
        <v>4.66</v>
      </c>
      <c r="G4" s="16">
        <f t="shared" si="1"/>
        <v>4.5576021300270221E-3</v>
      </c>
      <c r="H4" s="14">
        <v>1.9143518518518518E-2</v>
      </c>
      <c r="I4" s="15">
        <v>3.42</v>
      </c>
      <c r="J4" s="16">
        <f t="shared" si="2"/>
        <v>5.5975200346545378E-3</v>
      </c>
      <c r="K4" s="14">
        <v>1.7800925925925925E-2</v>
      </c>
      <c r="L4" s="15">
        <v>4.13</v>
      </c>
      <c r="M4" s="16">
        <f t="shared" si="3"/>
        <v>4.3101515559142677E-3</v>
      </c>
      <c r="N4" s="14">
        <v>1.8136574074074072E-2</v>
      </c>
      <c r="O4" s="15">
        <v>3.2</v>
      </c>
      <c r="P4" s="16">
        <f t="shared" si="4"/>
        <v>5.6676793981481474E-3</v>
      </c>
      <c r="Q4" s="14">
        <v>1.6944444444444443E-2</v>
      </c>
      <c r="R4" s="15">
        <v>4.13</v>
      </c>
      <c r="S4" s="16">
        <f t="shared" si="5"/>
        <v>4.1027710519235937E-3</v>
      </c>
      <c r="T4" s="14">
        <v>1.8506944444444444E-2</v>
      </c>
      <c r="U4" s="15">
        <v>3.2</v>
      </c>
      <c r="V4" s="16">
        <f t="shared" si="6"/>
        <v>5.7834201388888883E-3</v>
      </c>
      <c r="W4" s="14">
        <v>1.834490740740741E-2</v>
      </c>
      <c r="X4" s="15">
        <v>3.99</v>
      </c>
      <c r="Y4" s="16">
        <f t="shared" si="7"/>
        <v>4.5977211547386992E-3</v>
      </c>
      <c r="Z4" s="14">
        <v>1.7071759259259259E-2</v>
      </c>
      <c r="AA4" s="15">
        <v>3.12</v>
      </c>
      <c r="AB4" s="16">
        <f t="shared" si="8"/>
        <v>5.4717177113010442E-3</v>
      </c>
      <c r="AC4" s="14">
        <v>1.9166666666666669E-2</v>
      </c>
      <c r="AD4" s="15">
        <v>3.99</v>
      </c>
      <c r="AE4" s="16">
        <f t="shared" si="9"/>
        <v>4.8036758563074359E-3</v>
      </c>
      <c r="AF4" s="14">
        <v>2.5509259259259259E-2</v>
      </c>
      <c r="AG4" s="15">
        <v>3.12</v>
      </c>
      <c r="AH4" s="16">
        <f t="shared" si="10"/>
        <v>8.1760446343779672E-3</v>
      </c>
      <c r="AI4" s="14">
        <v>1.8680555555555554E-2</v>
      </c>
      <c r="AJ4" s="15">
        <v>3.65</v>
      </c>
      <c r="AK4" s="16">
        <f t="shared" si="11"/>
        <v>5.1179604261796042E-3</v>
      </c>
      <c r="AL4" s="14">
        <v>2.2025462962962958E-2</v>
      </c>
      <c r="AM4" s="15">
        <v>2.92</v>
      </c>
      <c r="AN4" s="16">
        <f t="shared" si="12"/>
        <v>7.5429667681379993E-3</v>
      </c>
      <c r="AO4" s="14">
        <v>1.9166666666666669E-2</v>
      </c>
      <c r="AP4" s="15">
        <v>3.2</v>
      </c>
      <c r="AQ4" s="16">
        <f t="shared" si="13"/>
        <v>5.9895833333333337E-3</v>
      </c>
      <c r="AR4" s="14">
        <v>1.4444444444444446E-2</v>
      </c>
      <c r="AS4" s="15">
        <v>2.02</v>
      </c>
      <c r="AT4" s="16">
        <f t="shared" si="14"/>
        <v>7.1507150715071511E-3</v>
      </c>
      <c r="AU4" s="14">
        <v>2.0312500000000001E-2</v>
      </c>
      <c r="AV4" s="15">
        <v>3.12</v>
      </c>
      <c r="AW4" s="16">
        <f t="shared" si="15"/>
        <v>6.510416666666667E-3</v>
      </c>
      <c r="AX4" s="14">
        <v>1.9837962962962963E-2</v>
      </c>
      <c r="AY4" s="15">
        <v>2.02</v>
      </c>
      <c r="AZ4" s="16">
        <f t="shared" si="16"/>
        <v>9.8207737440410715E-3</v>
      </c>
      <c r="BA4" s="14">
        <v>1.9189814814814816E-2</v>
      </c>
      <c r="BB4" s="15">
        <v>2.92</v>
      </c>
      <c r="BC4" s="16">
        <f t="shared" si="17"/>
        <v>6.5718543886352111E-3</v>
      </c>
      <c r="BD4" s="14"/>
      <c r="BF4" s="16"/>
      <c r="BG4" s="14">
        <v>1.712962962962963E-2</v>
      </c>
      <c r="BH4" s="15">
        <v>2.02</v>
      </c>
      <c r="BI4" s="16">
        <f t="shared" si="18"/>
        <v>8.4800146681334801E-3</v>
      </c>
      <c r="BJ4" s="14"/>
      <c r="BL4" s="16"/>
      <c r="BM4" s="14">
        <v>2.0208333333333335E-2</v>
      </c>
      <c r="BN4" s="15">
        <v>2.02</v>
      </c>
      <c r="BO4" s="16">
        <f t="shared" ref="BO4" si="19">BM4/BN4</f>
        <v>1.0004125412541255E-2</v>
      </c>
      <c r="BP4" s="14"/>
      <c r="BR4" s="16"/>
      <c r="BS4" s="14">
        <v>2.0057870370370368E-2</v>
      </c>
      <c r="BT4" s="15">
        <v>1.62</v>
      </c>
      <c r="BU4" s="16">
        <f t="shared" ref="BU4" si="20">BS4/BT4</f>
        <v>1.2381401463191584E-2</v>
      </c>
    </row>
    <row r="5" spans="1:73" x14ac:dyDescent="0.3">
      <c r="A5" s="13" t="s">
        <v>119</v>
      </c>
      <c r="B5" s="17">
        <v>2.9398148148148149E-2</v>
      </c>
      <c r="C5" s="15">
        <v>3.72</v>
      </c>
      <c r="D5" s="16">
        <f t="shared" si="0"/>
        <v>7.9027279968140185E-3</v>
      </c>
      <c r="E5" s="14"/>
      <c r="G5" s="16"/>
      <c r="H5" s="14">
        <v>2.521990740740741E-2</v>
      </c>
      <c r="I5" s="15">
        <v>3.33</v>
      </c>
      <c r="J5" s="16">
        <f t="shared" si="2"/>
        <v>7.5735457679902132E-3</v>
      </c>
      <c r="K5" s="14">
        <v>2.0578703703703703E-2</v>
      </c>
      <c r="L5" s="15">
        <v>4.28</v>
      </c>
      <c r="M5" s="16">
        <f t="shared" si="3"/>
        <v>4.8081083419868461E-3</v>
      </c>
      <c r="N5" s="14">
        <v>2.0405092592592593E-2</v>
      </c>
      <c r="O5" s="15">
        <v>3.33</v>
      </c>
      <c r="P5" s="16">
        <f t="shared" si="4"/>
        <v>6.1276554332109889E-3</v>
      </c>
      <c r="Q5" s="14">
        <v>2.3854166666666666E-2</v>
      </c>
      <c r="R5" s="15">
        <v>4.28</v>
      </c>
      <c r="S5" s="16">
        <f t="shared" si="5"/>
        <v>5.573403426791277E-3</v>
      </c>
      <c r="T5" s="14">
        <v>2.0057870370370368E-2</v>
      </c>
      <c r="U5" s="15">
        <v>3.12</v>
      </c>
      <c r="V5" s="16">
        <f t="shared" si="6"/>
        <v>6.4288046058879385E-3</v>
      </c>
      <c r="W5" s="14">
        <v>2.1087962962962961E-2</v>
      </c>
      <c r="X5" s="15">
        <v>3.88</v>
      </c>
      <c r="Y5" s="16">
        <f t="shared" si="7"/>
        <v>5.4350420007636497E-3</v>
      </c>
      <c r="Z5" s="14">
        <v>1.8842592592592591E-2</v>
      </c>
      <c r="AA5" s="15">
        <v>3.12</v>
      </c>
      <c r="AB5" s="16">
        <f t="shared" si="8"/>
        <v>6.0392924976258302E-3</v>
      </c>
      <c r="AC5" s="14">
        <v>2.0694444444444446E-2</v>
      </c>
      <c r="AD5" s="15">
        <v>3.88</v>
      </c>
      <c r="AE5" s="16">
        <f t="shared" si="9"/>
        <v>5.3336197021764033E-3</v>
      </c>
      <c r="AF5" s="14">
        <v>2.0983796296296296E-2</v>
      </c>
      <c r="AG5" s="15">
        <v>2.68</v>
      </c>
      <c r="AH5" s="16">
        <f t="shared" si="10"/>
        <v>7.8297747374239911E-3</v>
      </c>
      <c r="AI5" s="14">
        <v>2.5497685185185189E-2</v>
      </c>
      <c r="AJ5" s="15">
        <v>3.48</v>
      </c>
      <c r="AK5" s="16">
        <f t="shared" si="11"/>
        <v>7.3269210302256294E-3</v>
      </c>
      <c r="AL5" s="14">
        <v>2.8043981481481479E-2</v>
      </c>
      <c r="AM5" s="15">
        <v>2.68</v>
      </c>
      <c r="AN5" s="16">
        <f t="shared" si="12"/>
        <v>1.0464172194582641E-2</v>
      </c>
      <c r="AO5" s="14">
        <v>3.0740740740740739E-2</v>
      </c>
      <c r="AP5" s="15">
        <v>3.48</v>
      </c>
      <c r="AQ5" s="16">
        <f t="shared" si="13"/>
        <v>8.8335461898680287E-3</v>
      </c>
      <c r="AR5" s="14">
        <v>2.4710648148148148E-2</v>
      </c>
      <c r="AS5" s="15">
        <v>2.42</v>
      </c>
      <c r="AT5" s="16">
        <f t="shared" si="14"/>
        <v>1.0211011631466177E-2</v>
      </c>
      <c r="AU5" s="14">
        <v>2.0081018518518519E-2</v>
      </c>
      <c r="AV5" s="15">
        <v>2.98</v>
      </c>
      <c r="AW5" s="16">
        <f t="shared" si="15"/>
        <v>6.7385968182948047E-3</v>
      </c>
      <c r="AX5" s="14">
        <v>1.7476851851851851E-2</v>
      </c>
      <c r="AY5" s="15">
        <v>2.0699999999999998</v>
      </c>
      <c r="AZ5" s="16">
        <f t="shared" si="16"/>
        <v>8.4429235999284313E-3</v>
      </c>
      <c r="BA5" s="14">
        <v>1.8969907407407408E-2</v>
      </c>
      <c r="BB5" s="15">
        <v>2.67</v>
      </c>
      <c r="BC5" s="16">
        <f t="shared" si="17"/>
        <v>7.1048342349840478E-3</v>
      </c>
      <c r="BD5" s="14"/>
      <c r="BF5" s="16"/>
      <c r="BG5" s="14">
        <v>2.0243055555555552E-2</v>
      </c>
      <c r="BH5" s="15">
        <v>2.0699999999999998</v>
      </c>
      <c r="BI5" s="16">
        <f t="shared" si="18"/>
        <v>9.7792538915727322E-3</v>
      </c>
      <c r="BJ5" s="14"/>
      <c r="BL5" s="16"/>
      <c r="BM5" s="14"/>
      <c r="BO5" s="16"/>
      <c r="BP5" s="14"/>
      <c r="BR5" s="16"/>
      <c r="BS5" s="14"/>
      <c r="BU5" s="16"/>
    </row>
    <row r="6" spans="1:73" x14ac:dyDescent="0.3">
      <c r="A6" s="13" t="s">
        <v>120</v>
      </c>
      <c r="B6" s="14">
        <v>1.9247685185185184E-2</v>
      </c>
      <c r="C6" s="15">
        <v>3.39</v>
      </c>
      <c r="D6" s="16">
        <f t="shared" si="0"/>
        <v>5.6777832404676055E-3</v>
      </c>
      <c r="E6" s="14"/>
      <c r="G6" s="16"/>
      <c r="H6" s="14">
        <v>2.0648148148148148E-2</v>
      </c>
      <c r="I6" s="15">
        <v>3.32</v>
      </c>
      <c r="J6" s="16">
        <f t="shared" si="2"/>
        <v>6.2193217313699246E-3</v>
      </c>
      <c r="K6" s="14">
        <v>2.7615740740740743E-2</v>
      </c>
      <c r="L6" s="15">
        <v>4.58</v>
      </c>
      <c r="M6" s="16">
        <f t="shared" si="3"/>
        <v>6.0296377163189391E-3</v>
      </c>
      <c r="N6" s="14">
        <v>1.7291666666666667E-2</v>
      </c>
      <c r="O6" s="15">
        <v>3.32</v>
      </c>
      <c r="P6" s="16">
        <f t="shared" si="4"/>
        <v>5.2083333333333339E-3</v>
      </c>
      <c r="Q6" s="14">
        <v>2.2916666666666669E-2</v>
      </c>
      <c r="R6" s="15">
        <v>4.42</v>
      </c>
      <c r="S6" s="16">
        <f t="shared" si="5"/>
        <v>5.1847662141779795E-3</v>
      </c>
      <c r="T6" s="14">
        <v>1.9976851851851853E-2</v>
      </c>
      <c r="U6" s="15">
        <v>3.05</v>
      </c>
      <c r="V6" s="16">
        <f t="shared" si="6"/>
        <v>6.5497874924104445E-3</v>
      </c>
      <c r="W6" s="14">
        <v>1.6967592592592593E-2</v>
      </c>
      <c r="X6" s="15">
        <v>3.81</v>
      </c>
      <c r="Y6" s="16">
        <f t="shared" si="7"/>
        <v>4.4534363760085549E-3</v>
      </c>
      <c r="Z6" s="14">
        <v>1.8888888888888889E-2</v>
      </c>
      <c r="AA6" s="15">
        <v>3.05</v>
      </c>
      <c r="AB6" s="16">
        <f t="shared" si="8"/>
        <v>6.1930783242258652E-3</v>
      </c>
      <c r="AC6" s="14">
        <v>2.0092592592592592E-2</v>
      </c>
      <c r="AD6" s="15">
        <v>3.85</v>
      </c>
      <c r="AE6" s="16">
        <f t="shared" si="9"/>
        <v>5.2188552188552183E-3</v>
      </c>
      <c r="AF6" s="14">
        <v>1.9756944444444445E-2</v>
      </c>
      <c r="AG6" s="15">
        <v>2.94</v>
      </c>
      <c r="AH6" s="16">
        <f t="shared" si="10"/>
        <v>6.7200491307634171E-3</v>
      </c>
      <c r="AI6" s="14">
        <v>1.7615740740740741E-2</v>
      </c>
      <c r="AJ6" s="15">
        <v>3.56</v>
      </c>
      <c r="AK6" s="16">
        <f t="shared" si="11"/>
        <v>4.9482417811069499E-3</v>
      </c>
      <c r="AL6" s="14">
        <v>2.3043981481481481E-2</v>
      </c>
      <c r="AM6" s="15">
        <v>2.94</v>
      </c>
      <c r="AN6" s="16">
        <f t="shared" si="12"/>
        <v>7.8380889392794164E-3</v>
      </c>
      <c r="AO6" s="14">
        <v>1.8275462962962962E-2</v>
      </c>
      <c r="AP6" s="15">
        <v>3.39</v>
      </c>
      <c r="AQ6" s="16">
        <f t="shared" si="13"/>
        <v>5.3909920244728498E-3</v>
      </c>
      <c r="AR6" s="14">
        <v>2.1168981481481483E-2</v>
      </c>
      <c r="AS6" s="15">
        <v>2.5</v>
      </c>
      <c r="AT6" s="16">
        <f t="shared" si="14"/>
        <v>8.4675925925925925E-3</v>
      </c>
      <c r="AU6" s="14">
        <v>1.9363425925925926E-2</v>
      </c>
      <c r="AV6" s="15">
        <v>3.29</v>
      </c>
      <c r="AW6" s="16">
        <f t="shared" si="15"/>
        <v>5.885539795114263E-3</v>
      </c>
      <c r="AX6" s="14">
        <v>3.0601851851851852E-2</v>
      </c>
      <c r="AY6" s="15">
        <v>2.5</v>
      </c>
      <c r="AZ6" s="16">
        <f t="shared" si="16"/>
        <v>1.2240740740740741E-2</v>
      </c>
      <c r="BA6" s="14">
        <v>1.8206018518518517E-2</v>
      </c>
      <c r="BB6" s="15">
        <v>3.03</v>
      </c>
      <c r="BC6" s="16">
        <f t="shared" si="17"/>
        <v>6.0085869698080921E-3</v>
      </c>
      <c r="BD6" s="14"/>
      <c r="BF6" s="16"/>
      <c r="BG6" s="14">
        <v>2.3310185185185187E-2</v>
      </c>
      <c r="BH6" s="15">
        <v>2.93</v>
      </c>
      <c r="BI6" s="16">
        <f t="shared" si="18"/>
        <v>7.9556946024522818E-3</v>
      </c>
      <c r="BJ6" s="14"/>
      <c r="BL6" s="16"/>
      <c r="BM6" s="14"/>
      <c r="BO6" s="16"/>
      <c r="BP6" s="14"/>
      <c r="BR6" s="16"/>
      <c r="BS6" s="14"/>
      <c r="BU6" s="16"/>
    </row>
    <row r="7" spans="1:73" x14ac:dyDescent="0.3">
      <c r="A7" s="18" t="s">
        <v>121</v>
      </c>
      <c r="B7" s="19">
        <f t="shared" ref="B7:BM7" si="21">AVERAGE(B2:B6)</f>
        <v>2.5569444444444443E-2</v>
      </c>
      <c r="C7" s="20">
        <f t="shared" si="21"/>
        <v>3.9219999999999997</v>
      </c>
      <c r="D7" s="21">
        <f t="shared" si="21"/>
        <v>6.4991501753865529E-3</v>
      </c>
      <c r="E7" s="19">
        <f t="shared" si="21"/>
        <v>3.0933641975308641E-2</v>
      </c>
      <c r="F7" s="20">
        <f t="shared" si="21"/>
        <v>5.1433333333333335</v>
      </c>
      <c r="G7" s="21">
        <f t="shared" si="21"/>
        <v>5.8683086366117659E-3</v>
      </c>
      <c r="H7" s="19">
        <f t="shared" si="21"/>
        <v>2.2731481481481484E-2</v>
      </c>
      <c r="I7" s="20">
        <f t="shared" si="21"/>
        <v>3.5680000000000001</v>
      </c>
      <c r="J7" s="21">
        <f t="shared" si="21"/>
        <v>6.3685793723047999E-3</v>
      </c>
      <c r="K7" s="19">
        <f t="shared" si="21"/>
        <v>2.2756944444444444E-2</v>
      </c>
      <c r="L7" s="20">
        <f t="shared" si="21"/>
        <v>4.4320000000000004</v>
      </c>
      <c r="M7" s="21">
        <f t="shared" si="21"/>
        <v>5.1045987594698257E-3</v>
      </c>
      <c r="N7" s="19">
        <f t="shared" si="21"/>
        <v>2.0388888888888887E-2</v>
      </c>
      <c r="O7" s="20">
        <f t="shared" si="21"/>
        <v>3.4739999999999993</v>
      </c>
      <c r="P7" s="21">
        <f t="shared" si="21"/>
        <v>5.8380312717286704E-3</v>
      </c>
      <c r="Q7" s="19">
        <f t="shared" si="21"/>
        <v>2.1023148148148145E-2</v>
      </c>
      <c r="R7" s="20">
        <f t="shared" si="21"/>
        <v>4.3519999999999994</v>
      </c>
      <c r="S7" s="21">
        <f t="shared" si="21"/>
        <v>4.8060809982998897E-3</v>
      </c>
      <c r="T7" s="19">
        <f t="shared" si="21"/>
        <v>2.0219907407407409E-2</v>
      </c>
      <c r="U7" s="20">
        <f t="shared" si="21"/>
        <v>3.2380000000000004</v>
      </c>
      <c r="V7" s="21">
        <f t="shared" si="21"/>
        <v>6.2381979019829076E-3</v>
      </c>
      <c r="W7" s="19">
        <f t="shared" si="21"/>
        <v>1.9692129629629629E-2</v>
      </c>
      <c r="X7" s="20">
        <f t="shared" si="21"/>
        <v>4.0059999999999993</v>
      </c>
      <c r="Y7" s="21">
        <f t="shared" si="21"/>
        <v>4.8819364083597938E-3</v>
      </c>
      <c r="Z7" s="19">
        <f t="shared" si="21"/>
        <v>1.9983796296296295E-2</v>
      </c>
      <c r="AA7" s="20">
        <f t="shared" si="21"/>
        <v>3.1620000000000004</v>
      </c>
      <c r="AB7" s="21">
        <f t="shared" si="21"/>
        <v>6.2635660231288633E-3</v>
      </c>
      <c r="AC7" s="19">
        <f t="shared" si="21"/>
        <v>2.0784722222222225E-2</v>
      </c>
      <c r="AD7" s="20">
        <f t="shared" si="21"/>
        <v>3.9540000000000006</v>
      </c>
      <c r="AE7" s="21">
        <f t="shared" si="21"/>
        <v>5.213375047612703E-3</v>
      </c>
      <c r="AF7" s="19">
        <f t="shared" si="21"/>
        <v>2.2564814814814815E-2</v>
      </c>
      <c r="AG7" s="20">
        <f t="shared" si="21"/>
        <v>2.9859999999999998</v>
      </c>
      <c r="AH7" s="21">
        <f t="shared" si="21"/>
        <v>7.5405916239390689E-3</v>
      </c>
      <c r="AI7" s="19">
        <f t="shared" si="21"/>
        <v>1.9277777777777776E-2</v>
      </c>
      <c r="AJ7" s="20">
        <f t="shared" si="21"/>
        <v>3.7</v>
      </c>
      <c r="AK7" s="21">
        <f t="shared" si="21"/>
        <v>5.261485940167651E-3</v>
      </c>
      <c r="AL7" s="19">
        <f t="shared" si="21"/>
        <v>2.4763888888888887E-2</v>
      </c>
      <c r="AM7" s="20">
        <f t="shared" si="21"/>
        <v>2.9059999999999997</v>
      </c>
      <c r="AN7" s="21">
        <f t="shared" si="21"/>
        <v>8.5585124563720104E-3</v>
      </c>
      <c r="AO7" s="19">
        <f t="shared" si="21"/>
        <v>2.2606481481481481E-2</v>
      </c>
      <c r="AP7" s="20">
        <f t="shared" si="21"/>
        <v>3.4780000000000002</v>
      </c>
      <c r="AQ7" s="21">
        <f t="shared" si="21"/>
        <v>6.4564401528770547E-3</v>
      </c>
      <c r="AR7" s="19">
        <f t="shared" si="21"/>
        <v>2.1111111111111112E-2</v>
      </c>
      <c r="AS7" s="20">
        <f t="shared" si="21"/>
        <v>2.38</v>
      </c>
      <c r="AT7" s="21">
        <f t="shared" si="21"/>
        <v>8.8170080927777415E-3</v>
      </c>
      <c r="AU7" s="19">
        <f t="shared" si="21"/>
        <v>1.9516203703703702E-2</v>
      </c>
      <c r="AV7" s="20">
        <f t="shared" si="21"/>
        <v>3.12</v>
      </c>
      <c r="AW7" s="21">
        <f t="shared" si="21"/>
        <v>6.2611558320172763E-3</v>
      </c>
      <c r="AX7" s="19">
        <f t="shared" si="21"/>
        <v>2.2550925925925926E-2</v>
      </c>
      <c r="AY7" s="20">
        <f t="shared" si="21"/>
        <v>2.262</v>
      </c>
      <c r="AZ7" s="21">
        <f t="shared" si="21"/>
        <v>9.8876518335481618E-3</v>
      </c>
      <c r="BA7" s="19">
        <f t="shared" si="21"/>
        <v>1.9842592592592596E-2</v>
      </c>
      <c r="BB7" s="20">
        <f t="shared" si="21"/>
        <v>2.9219999999999997</v>
      </c>
      <c r="BC7" s="21">
        <f t="shared" si="21"/>
        <v>6.759609957099252E-3</v>
      </c>
      <c r="BD7" s="19" t="e">
        <f t="shared" si="21"/>
        <v>#DIV/0!</v>
      </c>
      <c r="BE7" s="20" t="e">
        <f t="shared" si="21"/>
        <v>#DIV/0!</v>
      </c>
      <c r="BF7" s="21" t="e">
        <f t="shared" si="21"/>
        <v>#DIV/0!</v>
      </c>
      <c r="BG7" s="19">
        <f t="shared" si="21"/>
        <v>2.015046296296296E-2</v>
      </c>
      <c r="BH7" s="20">
        <f t="shared" si="21"/>
        <v>2.3759999999999999</v>
      </c>
      <c r="BI7" s="21">
        <f t="shared" si="21"/>
        <v>8.5368753108418152E-3</v>
      </c>
      <c r="BJ7" s="19" t="e">
        <f t="shared" si="21"/>
        <v>#DIV/0!</v>
      </c>
      <c r="BK7" s="20" t="e">
        <f t="shared" si="21"/>
        <v>#DIV/0!</v>
      </c>
      <c r="BL7" s="21" t="e">
        <f t="shared" si="21"/>
        <v>#DIV/0!</v>
      </c>
      <c r="BM7" s="19">
        <f t="shared" si="21"/>
        <v>2.508101851851852E-2</v>
      </c>
      <c r="BN7" s="20">
        <f t="shared" ref="BN7:BU7" si="22">AVERAGE(BN2:BN6)</f>
        <v>2.2199999999999998</v>
      </c>
      <c r="BO7" s="21">
        <f t="shared" si="22"/>
        <v>1.1190844463234203E-2</v>
      </c>
      <c r="BP7" s="19" t="e">
        <f t="shared" si="22"/>
        <v>#DIV/0!</v>
      </c>
      <c r="BQ7" s="20" t="e">
        <f t="shared" si="22"/>
        <v>#DIV/0!</v>
      </c>
      <c r="BR7" s="21" t="e">
        <f t="shared" si="22"/>
        <v>#DIV/0!</v>
      </c>
      <c r="BS7" s="19">
        <f t="shared" si="22"/>
        <v>2.0057870370370368E-2</v>
      </c>
      <c r="BT7" s="20">
        <f t="shared" si="22"/>
        <v>1.62</v>
      </c>
      <c r="BU7" s="21">
        <f t="shared" si="22"/>
        <v>1.2381401463191584E-2</v>
      </c>
    </row>
    <row r="8" spans="1:73" x14ac:dyDescent="0.3">
      <c r="A8" s="13" t="s">
        <v>122</v>
      </c>
      <c r="B8" s="14">
        <f t="shared" ref="B8:BM8" si="23">MEDIAN(B2:B6)</f>
        <v>2.5289351851851851E-2</v>
      </c>
      <c r="C8" s="22">
        <f t="shared" si="23"/>
        <v>3.72</v>
      </c>
      <c r="D8" s="16">
        <f t="shared" si="23"/>
        <v>6.1694552739874385E-3</v>
      </c>
      <c r="E8" s="14">
        <f t="shared" si="23"/>
        <v>2.6192129629629631E-2</v>
      </c>
      <c r="F8" s="22">
        <f t="shared" si="23"/>
        <v>4.66</v>
      </c>
      <c r="G8" s="16">
        <f t="shared" si="23"/>
        <v>5.693941223832529E-3</v>
      </c>
      <c r="H8" s="14">
        <f t="shared" si="23"/>
        <v>2.0648148148148148E-2</v>
      </c>
      <c r="I8" s="22">
        <f t="shared" si="23"/>
        <v>3.42</v>
      </c>
      <c r="J8" s="16">
        <f t="shared" si="23"/>
        <v>6.2193217313699246E-3</v>
      </c>
      <c r="K8" s="14">
        <f t="shared" si="23"/>
        <v>2.0578703703703703E-2</v>
      </c>
      <c r="L8" s="22">
        <f t="shared" si="23"/>
        <v>4.28</v>
      </c>
      <c r="M8" s="16">
        <f t="shared" si="23"/>
        <v>5.0273029439696108E-3</v>
      </c>
      <c r="N8" s="14">
        <f t="shared" si="23"/>
        <v>1.9375E-2</v>
      </c>
      <c r="O8" s="22">
        <f t="shared" si="23"/>
        <v>3.33</v>
      </c>
      <c r="P8" s="16">
        <f t="shared" si="23"/>
        <v>5.6676793981481474E-3</v>
      </c>
      <c r="Q8" s="14">
        <f t="shared" si="23"/>
        <v>2.2916666666666669E-2</v>
      </c>
      <c r="R8" s="22">
        <f t="shared" si="23"/>
        <v>4.28</v>
      </c>
      <c r="S8" s="16">
        <f t="shared" si="23"/>
        <v>4.9296982167352536E-3</v>
      </c>
      <c r="T8" s="14">
        <f t="shared" si="23"/>
        <v>1.9976851851851853E-2</v>
      </c>
      <c r="U8" s="22">
        <f t="shared" si="23"/>
        <v>3.2</v>
      </c>
      <c r="V8" s="16">
        <f t="shared" si="23"/>
        <v>6.4288046058879385E-3</v>
      </c>
      <c r="W8" s="14">
        <f t="shared" si="23"/>
        <v>1.834490740740741E-2</v>
      </c>
      <c r="X8" s="22">
        <f t="shared" si="23"/>
        <v>3.88</v>
      </c>
      <c r="Y8" s="16">
        <f t="shared" si="23"/>
        <v>4.5977211547386992E-3</v>
      </c>
      <c r="Z8" s="14">
        <f t="shared" si="23"/>
        <v>1.8842592592592591E-2</v>
      </c>
      <c r="AA8" s="22">
        <f t="shared" si="23"/>
        <v>3.12</v>
      </c>
      <c r="AB8" s="16">
        <f t="shared" si="23"/>
        <v>6.0392924976258302E-3</v>
      </c>
      <c r="AC8" s="14">
        <f t="shared" si="23"/>
        <v>2.0092592592592592E-2</v>
      </c>
      <c r="AD8" s="22">
        <f t="shared" si="23"/>
        <v>3.88</v>
      </c>
      <c r="AE8" s="16">
        <f t="shared" si="23"/>
        <v>5.2188552188552183E-3</v>
      </c>
      <c r="AF8" s="14">
        <f t="shared" si="23"/>
        <v>2.0983796296296296E-2</v>
      </c>
      <c r="AG8" s="22">
        <f t="shared" si="23"/>
        <v>2.94</v>
      </c>
      <c r="AH8" s="16">
        <f t="shared" si="23"/>
        <v>7.8297747374239911E-3</v>
      </c>
      <c r="AI8" s="14">
        <f t="shared" si="23"/>
        <v>1.8680555555555554E-2</v>
      </c>
      <c r="AJ8" s="22">
        <f t="shared" si="23"/>
        <v>3.56</v>
      </c>
      <c r="AK8" s="16">
        <f t="shared" si="23"/>
        <v>4.9482417811069499E-3</v>
      </c>
      <c r="AL8" s="14">
        <f t="shared" si="23"/>
        <v>2.3113425925925926E-2</v>
      </c>
      <c r="AM8" s="22">
        <f t="shared" si="23"/>
        <v>2.92</v>
      </c>
      <c r="AN8" s="16">
        <f t="shared" si="23"/>
        <v>8.3868062591466851E-3</v>
      </c>
      <c r="AO8" s="14">
        <f t="shared" si="23"/>
        <v>1.9166666666666669E-2</v>
      </c>
      <c r="AP8" s="22">
        <f t="shared" si="23"/>
        <v>3.39</v>
      </c>
      <c r="AQ8" s="16">
        <f t="shared" si="23"/>
        <v>5.9895833333333337E-3</v>
      </c>
      <c r="AR8" s="14">
        <f t="shared" si="23"/>
        <v>2.1168981481481483E-2</v>
      </c>
      <c r="AS8" s="22">
        <f t="shared" si="23"/>
        <v>2.46</v>
      </c>
      <c r="AT8" s="16">
        <f t="shared" si="23"/>
        <v>8.4675925925925925E-3</v>
      </c>
      <c r="AU8" s="14">
        <f t="shared" si="23"/>
        <v>2.0081018518518519E-2</v>
      </c>
      <c r="AV8" s="22">
        <f t="shared" si="23"/>
        <v>3.12</v>
      </c>
      <c r="AW8" s="16">
        <f t="shared" si="23"/>
        <v>6.1646805415687591E-3</v>
      </c>
      <c r="AX8" s="14">
        <f t="shared" si="23"/>
        <v>1.9837962962962963E-2</v>
      </c>
      <c r="AY8" s="22">
        <f t="shared" si="23"/>
        <v>2.2999999999999998</v>
      </c>
      <c r="AZ8" s="16">
        <f t="shared" si="23"/>
        <v>9.8207737440410715E-3</v>
      </c>
      <c r="BA8" s="14">
        <f t="shared" si="23"/>
        <v>1.8969907407407408E-2</v>
      </c>
      <c r="BB8" s="22">
        <f t="shared" si="23"/>
        <v>2.92</v>
      </c>
      <c r="BC8" s="16">
        <f t="shared" si="23"/>
        <v>6.5718543886352111E-3</v>
      </c>
      <c r="BD8" s="14" t="e">
        <f t="shared" si="23"/>
        <v>#NUM!</v>
      </c>
      <c r="BE8" s="22" t="e">
        <f t="shared" si="23"/>
        <v>#NUM!</v>
      </c>
      <c r="BF8" s="16" t="e">
        <f t="shared" si="23"/>
        <v>#NUM!</v>
      </c>
      <c r="BG8" s="14">
        <f t="shared" si="23"/>
        <v>2.0243055555555552E-2</v>
      </c>
      <c r="BH8" s="22">
        <f t="shared" si="23"/>
        <v>2.4</v>
      </c>
      <c r="BI8" s="16">
        <f t="shared" si="23"/>
        <v>8.4800146681334801E-3</v>
      </c>
      <c r="BJ8" s="14" t="e">
        <f t="shared" si="23"/>
        <v>#NUM!</v>
      </c>
      <c r="BK8" s="22" t="e">
        <f t="shared" si="23"/>
        <v>#NUM!</v>
      </c>
      <c r="BL8" s="16" t="e">
        <f t="shared" si="23"/>
        <v>#NUM!</v>
      </c>
      <c r="BM8" s="14">
        <f t="shared" si="23"/>
        <v>2.508101851851852E-2</v>
      </c>
      <c r="BN8" s="22">
        <f t="shared" ref="BN8:BU8" si="24">MEDIAN(BN2:BN6)</f>
        <v>2.2199999999999998</v>
      </c>
      <c r="BO8" s="16">
        <f t="shared" si="24"/>
        <v>1.1190844463234203E-2</v>
      </c>
      <c r="BP8" s="14" t="e">
        <f t="shared" si="24"/>
        <v>#NUM!</v>
      </c>
      <c r="BQ8" s="22" t="e">
        <f t="shared" si="24"/>
        <v>#NUM!</v>
      </c>
      <c r="BR8" s="16" t="e">
        <f t="shared" si="24"/>
        <v>#NUM!</v>
      </c>
      <c r="BS8" s="14">
        <f t="shared" si="24"/>
        <v>2.0057870370370368E-2</v>
      </c>
      <c r="BT8" s="22">
        <f t="shared" si="24"/>
        <v>1.62</v>
      </c>
      <c r="BU8" s="16">
        <f t="shared" si="24"/>
        <v>1.2381401463191584E-2</v>
      </c>
    </row>
    <row r="9" spans="1:73" x14ac:dyDescent="0.3">
      <c r="A9" s="13" t="s">
        <v>123</v>
      </c>
      <c r="B9" s="14">
        <f>MIN(B1:B6)</f>
        <v>1.9247685185185184E-2</v>
      </c>
      <c r="C9" s="15">
        <f t="shared" ref="C9:D9" si="25">MIN(C1:C6)</f>
        <v>3.39</v>
      </c>
      <c r="D9" s="16">
        <f t="shared" si="25"/>
        <v>5.6777832404676055E-3</v>
      </c>
      <c r="E9" s="14">
        <f>MIN(E1:E6)</f>
        <v>2.1238425925925924E-2</v>
      </c>
      <c r="F9" s="15">
        <f t="shared" ref="F9:G9" si="26">MIN(F1:F6)</f>
        <v>4.5999999999999996</v>
      </c>
      <c r="G9" s="16">
        <f t="shared" si="26"/>
        <v>4.5576021300270221E-3</v>
      </c>
      <c r="H9" s="14">
        <f>MIN(H1:H6)</f>
        <v>1.9143518518518518E-2</v>
      </c>
      <c r="I9" s="15">
        <f t="shared" ref="I9:J9" si="27">MIN(I1:I6)</f>
        <v>3.32</v>
      </c>
      <c r="J9" s="16">
        <f t="shared" si="27"/>
        <v>5.5023773773773769E-3</v>
      </c>
      <c r="K9" s="14">
        <f>MIN(K1:K6)</f>
        <v>1.7800925925925925E-2</v>
      </c>
      <c r="L9" s="15">
        <f t="shared" ref="L9:M9" si="28">MIN(L1:L6)</f>
        <v>3.9</v>
      </c>
      <c r="M9" s="16">
        <f t="shared" si="28"/>
        <v>4.3101515559142677E-3</v>
      </c>
      <c r="N9" s="14">
        <f>MIN(N1:N6)</f>
        <v>1.7291666666666667E-2</v>
      </c>
      <c r="O9" s="15">
        <f t="shared" ref="O9:P9" si="29">MIN(O1:O6)</f>
        <v>3.2</v>
      </c>
      <c r="P9" s="16">
        <f t="shared" si="29"/>
        <v>5.2083333333333339E-3</v>
      </c>
      <c r="Q9" s="14">
        <f>MIN(Q1:Q6)</f>
        <v>1.6111111111111111E-2</v>
      </c>
      <c r="R9" s="15">
        <f t="shared" ref="R9:S9" si="30">MIN(R1:R6)</f>
        <v>3.8</v>
      </c>
      <c r="S9" s="16">
        <f t="shared" si="30"/>
        <v>4.1027710519235937E-3</v>
      </c>
      <c r="T9" s="14">
        <f>MIN(T1:T6)</f>
        <v>1.7881944444444443E-2</v>
      </c>
      <c r="U9" s="15">
        <f t="shared" ref="U9:V9" si="31">MIN(U1:U6)</f>
        <v>3.05</v>
      </c>
      <c r="V9" s="16">
        <f t="shared" si="31"/>
        <v>5.4187710437710434E-3</v>
      </c>
      <c r="W9" s="14">
        <f>MIN(W1:W6)</f>
        <v>1.5891203703703703E-2</v>
      </c>
      <c r="X9" s="15">
        <f t="shared" ref="X9:Y9" si="32">MIN(X1:X6)</f>
        <v>3.6</v>
      </c>
      <c r="Y9" s="16">
        <f t="shared" si="32"/>
        <v>4.4142232510288064E-3</v>
      </c>
      <c r="Z9" s="14">
        <f>MIN(Z1:Z6)</f>
        <v>1.6180555555555556E-2</v>
      </c>
      <c r="AA9" s="15">
        <f t="shared" ref="AA9:AB9" si="33">MIN(AA1:AA6)</f>
        <v>3</v>
      </c>
      <c r="AB9" s="16">
        <f t="shared" si="33"/>
        <v>5.3935185185185188E-3</v>
      </c>
      <c r="AC9" s="14">
        <f>MIN(AC1:AC6)</f>
        <v>1.5879629629629629E-2</v>
      </c>
      <c r="AD9" s="15">
        <f t="shared" ref="AD9:AE9" si="34">MIN(AD1:AD6)</f>
        <v>3.5</v>
      </c>
      <c r="AE9" s="16">
        <f t="shared" si="34"/>
        <v>4.5370370370370365E-3</v>
      </c>
      <c r="AF9" s="14">
        <f>MIN(AF1:AF6)</f>
        <v>1.9756944444444445E-2</v>
      </c>
      <c r="AG9" s="15">
        <f t="shared" ref="AG9:AH9" si="35">MIN(AG1:AG6)</f>
        <v>2.68</v>
      </c>
      <c r="AH9" s="16">
        <f t="shared" si="35"/>
        <v>6.7200491307634171E-3</v>
      </c>
      <c r="AI9" s="14">
        <f>MIN(AI1:AI6)</f>
        <v>1.5879629629629629E-2</v>
      </c>
      <c r="AJ9" s="15">
        <f t="shared" ref="AJ9:AK9" si="36">MIN(AJ1:AJ6)</f>
        <v>3.4</v>
      </c>
      <c r="AK9" s="16">
        <f t="shared" si="36"/>
        <v>4.2438271604938269E-3</v>
      </c>
      <c r="AL9" s="14">
        <f>MIN(AL1:AL6)</f>
        <v>2.2025462962962958E-2</v>
      </c>
      <c r="AM9" s="15">
        <f t="shared" ref="AM9:AN9" si="37">MIN(AM1:AM6)</f>
        <v>2.68</v>
      </c>
      <c r="AN9" s="16">
        <f t="shared" si="37"/>
        <v>7.5429667681379993E-3</v>
      </c>
      <c r="AO9" s="14">
        <f>MIN(AO1:AO6)</f>
        <v>1.6793981481481483E-2</v>
      </c>
      <c r="AP9" s="15">
        <f t="shared" ref="AP9:AQ9" si="38">MIN(AP1:AP6)</f>
        <v>3.2</v>
      </c>
      <c r="AQ9" s="16">
        <f t="shared" si="38"/>
        <v>5.0890852974186315E-3</v>
      </c>
      <c r="AR9" s="14">
        <f>MIN(AR1:AR6)</f>
        <v>1.4444444444444446E-2</v>
      </c>
      <c r="AS9" s="15">
        <f t="shared" ref="AS9:AT9" si="39">MIN(AS1:AS6)</f>
        <v>2.02</v>
      </c>
      <c r="AT9" s="16">
        <f t="shared" si="39"/>
        <v>7.1507150715071511E-3</v>
      </c>
      <c r="AU9" s="14">
        <f>MIN(AU1:AU6)</f>
        <v>1.741898148148148E-2</v>
      </c>
      <c r="AV9" s="15">
        <f t="shared" ref="AV9:AW9" si="40">MIN(AV1:AV6)</f>
        <v>2.9</v>
      </c>
      <c r="AW9" s="16">
        <f t="shared" si="40"/>
        <v>5.885539795114263E-3</v>
      </c>
      <c r="AX9" s="14">
        <f>MIN(AX1:AX6)</f>
        <v>1.7476851851851851E-2</v>
      </c>
      <c r="AY9" s="15">
        <f t="shared" ref="AY9:AZ9" si="41">MIN(AY1:AY6)</f>
        <v>2.02</v>
      </c>
      <c r="AZ9" s="16">
        <f t="shared" si="41"/>
        <v>8.1823671497584568E-3</v>
      </c>
      <c r="BA9" s="14">
        <f>MIN(BA1:BA6)</f>
        <v>1.6400462962962964E-2</v>
      </c>
      <c r="BB9" s="15">
        <f t="shared" ref="BB9:BC9" si="42">MIN(BB1:BB6)</f>
        <v>2.67</v>
      </c>
      <c r="BC9" s="16">
        <f t="shared" si="42"/>
        <v>6.0085869698080921E-3</v>
      </c>
      <c r="BD9" s="14">
        <f>MIN(BD1:BD6)</f>
        <v>0</v>
      </c>
      <c r="BE9" s="15">
        <f t="shared" ref="BE9:BF9" si="43">MIN(BE1:BE6)</f>
        <v>0</v>
      </c>
      <c r="BF9" s="16">
        <f t="shared" si="43"/>
        <v>0</v>
      </c>
      <c r="BG9" s="14">
        <f>MIN(BG1:BG6)</f>
        <v>1.712962962962963E-2</v>
      </c>
      <c r="BH9" s="15">
        <f t="shared" ref="BH9:BI9" si="44">MIN(BH1:BH6)</f>
        <v>2.02</v>
      </c>
      <c r="BI9" s="16">
        <f t="shared" si="44"/>
        <v>7.4218749999999997E-3</v>
      </c>
      <c r="BJ9" s="14">
        <f>MIN(BJ1:BJ6)</f>
        <v>0</v>
      </c>
      <c r="BK9" s="15">
        <f t="shared" ref="BK9:BL9" si="45">MIN(BK1:BK6)</f>
        <v>0</v>
      </c>
      <c r="BL9" s="16">
        <f t="shared" si="45"/>
        <v>0</v>
      </c>
      <c r="BM9" s="14">
        <f>MIN(BM1:BM6)</f>
        <v>2.0208333333333335E-2</v>
      </c>
      <c r="BN9" s="15">
        <f t="shared" ref="BN9:BO9" si="46">MIN(BN1:BN6)</f>
        <v>2.02</v>
      </c>
      <c r="BO9" s="16">
        <f t="shared" si="46"/>
        <v>1.0004125412541255E-2</v>
      </c>
      <c r="BP9" s="14">
        <f>MIN(BP1:BP6)</f>
        <v>0</v>
      </c>
      <c r="BQ9" s="15">
        <f t="shared" ref="BQ9:BR9" si="47">MIN(BQ1:BQ6)</f>
        <v>0</v>
      </c>
      <c r="BR9" s="16">
        <f t="shared" si="47"/>
        <v>0</v>
      </c>
      <c r="BS9" s="14">
        <f>MIN(BS1:BS6)</f>
        <v>2.0057870370370368E-2</v>
      </c>
      <c r="BT9" s="15">
        <f t="shared" ref="BT9:BU9" si="48">MIN(BT1:BT6)</f>
        <v>1.62</v>
      </c>
      <c r="BU9" s="16">
        <f t="shared" si="48"/>
        <v>1.2381401463191584E-2</v>
      </c>
    </row>
    <row r="10" spans="1:73" x14ac:dyDescent="0.3">
      <c r="A10" s="23" t="s">
        <v>124</v>
      </c>
      <c r="B10" s="24">
        <f t="shared" ref="B10:BM10" si="49">MAX(B1:B6)</f>
        <v>3.2812500000000001E-2</v>
      </c>
      <c r="C10" s="25">
        <f t="shared" si="49"/>
        <v>4.78</v>
      </c>
      <c r="D10" s="26">
        <f t="shared" si="49"/>
        <v>7.9027279968140185E-3</v>
      </c>
      <c r="E10" s="24">
        <f t="shared" si="49"/>
        <v>4.5370370370370366E-2</v>
      </c>
      <c r="F10" s="25">
        <f t="shared" si="49"/>
        <v>6.17</v>
      </c>
      <c r="G10" s="26">
        <f t="shared" si="49"/>
        <v>7.3533825559757484E-3</v>
      </c>
      <c r="H10" s="24">
        <f t="shared" si="49"/>
        <v>2.8287037037037038E-2</v>
      </c>
      <c r="I10" s="25">
        <f t="shared" si="49"/>
        <v>4.07</v>
      </c>
      <c r="J10" s="26">
        <f t="shared" si="49"/>
        <v>7.5735457679902132E-3</v>
      </c>
      <c r="K10" s="24">
        <f t="shared" si="49"/>
        <v>2.8182870370370372E-2</v>
      </c>
      <c r="L10" s="25">
        <f t="shared" si="49"/>
        <v>5.27</v>
      </c>
      <c r="M10" s="26">
        <f t="shared" si="49"/>
        <v>6.0296377163189391E-3</v>
      </c>
      <c r="N10" s="24">
        <f t="shared" si="49"/>
        <v>2.6736111111111113E-2</v>
      </c>
      <c r="O10" s="25">
        <f t="shared" si="49"/>
        <v>4.0199999999999996</v>
      </c>
      <c r="P10" s="26">
        <f t="shared" si="49"/>
        <v>6.6507739082365958E-3</v>
      </c>
      <c r="Q10" s="24">
        <f t="shared" si="49"/>
        <v>2.5289351851851851E-2</v>
      </c>
      <c r="R10" s="25">
        <f t="shared" si="49"/>
        <v>5.13</v>
      </c>
      <c r="S10" s="26">
        <f t="shared" si="49"/>
        <v>5.573403426791277E-3</v>
      </c>
      <c r="T10" s="24">
        <f t="shared" si="49"/>
        <v>2.4675925925925924E-2</v>
      </c>
      <c r="U10" s="25">
        <f t="shared" si="49"/>
        <v>3.52</v>
      </c>
      <c r="V10" s="26">
        <f t="shared" si="49"/>
        <v>7.0102062289562287E-3</v>
      </c>
      <c r="W10" s="24">
        <f t="shared" si="49"/>
        <v>2.6168981481481477E-2</v>
      </c>
      <c r="X10" s="25">
        <f t="shared" si="49"/>
        <v>4.75</v>
      </c>
      <c r="Y10" s="26">
        <f t="shared" si="49"/>
        <v>5.509259259259258E-3</v>
      </c>
      <c r="Z10" s="24">
        <f t="shared" si="49"/>
        <v>2.8935185185185185E-2</v>
      </c>
      <c r="AA10" s="25">
        <f t="shared" si="49"/>
        <v>3.52</v>
      </c>
      <c r="AB10" s="26">
        <f t="shared" si="49"/>
        <v>8.2202230639730634E-3</v>
      </c>
      <c r="AC10" s="24">
        <f t="shared" si="49"/>
        <v>2.809027777777778E-2</v>
      </c>
      <c r="AD10" s="25">
        <f t="shared" si="49"/>
        <v>4.55</v>
      </c>
      <c r="AE10" s="26">
        <f t="shared" si="49"/>
        <v>6.1736874236874243E-3</v>
      </c>
      <c r="AF10" s="24">
        <f t="shared" si="49"/>
        <v>2.6493055555555558E-2</v>
      </c>
      <c r="AG10" s="25">
        <f t="shared" si="49"/>
        <v>3.29</v>
      </c>
      <c r="AH10" s="26">
        <f t="shared" si="49"/>
        <v>8.1760446343779672E-3</v>
      </c>
      <c r="AI10" s="24">
        <f t="shared" si="49"/>
        <v>2.5497685185185189E-2</v>
      </c>
      <c r="AJ10" s="25">
        <f t="shared" si="49"/>
        <v>4.41</v>
      </c>
      <c r="AK10" s="26">
        <f t="shared" si="49"/>
        <v>7.3269210302256294E-3</v>
      </c>
      <c r="AL10" s="24">
        <f t="shared" si="49"/>
        <v>2.8043981481481479E-2</v>
      </c>
      <c r="AM10" s="25">
        <f t="shared" si="49"/>
        <v>3.29</v>
      </c>
      <c r="AN10" s="26">
        <f t="shared" si="49"/>
        <v>1.0464172194582641E-2</v>
      </c>
      <c r="AO10" s="24">
        <f t="shared" si="49"/>
        <v>3.0740740740740739E-2</v>
      </c>
      <c r="AP10" s="25">
        <f t="shared" si="49"/>
        <v>4.0199999999999996</v>
      </c>
      <c r="AQ10" s="26">
        <f t="shared" si="49"/>
        <v>8.8335461898680287E-3</v>
      </c>
      <c r="AR10" s="24">
        <f t="shared" si="49"/>
        <v>2.508101851851852E-2</v>
      </c>
      <c r="AS10" s="25">
        <f t="shared" si="49"/>
        <v>2.5</v>
      </c>
      <c r="AT10" s="26">
        <f t="shared" si="49"/>
        <v>1.0211011631466177E-2</v>
      </c>
      <c r="AU10" s="24">
        <f t="shared" si="49"/>
        <v>2.0405092592592593E-2</v>
      </c>
      <c r="AV10" s="25">
        <f t="shared" si="49"/>
        <v>3.31</v>
      </c>
      <c r="AW10" s="26">
        <f t="shared" si="49"/>
        <v>6.7385968182948047E-3</v>
      </c>
      <c r="AX10" s="24">
        <f t="shared" si="49"/>
        <v>3.0601851851851852E-2</v>
      </c>
      <c r="AY10" s="25">
        <f t="shared" si="49"/>
        <v>2.5</v>
      </c>
      <c r="AZ10" s="26">
        <f t="shared" si="49"/>
        <v>1.2240740740740741E-2</v>
      </c>
      <c r="BA10" s="24">
        <f t="shared" si="49"/>
        <v>2.6446759259259264E-2</v>
      </c>
      <c r="BB10" s="25">
        <f t="shared" si="49"/>
        <v>3.29</v>
      </c>
      <c r="BC10" s="26">
        <f t="shared" si="49"/>
        <v>8.0385286502307786E-3</v>
      </c>
      <c r="BD10" s="24">
        <f t="shared" si="49"/>
        <v>0</v>
      </c>
      <c r="BE10" s="25">
        <f t="shared" si="49"/>
        <v>0</v>
      </c>
      <c r="BF10" s="26">
        <f t="shared" si="49"/>
        <v>0</v>
      </c>
      <c r="BG10" s="24">
        <f t="shared" si="49"/>
        <v>2.3310185185185187E-2</v>
      </c>
      <c r="BH10" s="25">
        <f t="shared" si="49"/>
        <v>2.93</v>
      </c>
      <c r="BI10" s="26">
        <f t="shared" si="49"/>
        <v>9.7792538915727322E-3</v>
      </c>
      <c r="BJ10" s="24">
        <f t="shared" si="49"/>
        <v>0</v>
      </c>
      <c r="BK10" s="25">
        <f t="shared" si="49"/>
        <v>0</v>
      </c>
      <c r="BL10" s="26">
        <f t="shared" si="49"/>
        <v>0</v>
      </c>
      <c r="BM10" s="24">
        <f t="shared" si="49"/>
        <v>2.9953703703703705E-2</v>
      </c>
      <c r="BN10" s="25">
        <f t="shared" ref="BN10:BU10" si="50">MAX(BN1:BN6)</f>
        <v>2.42</v>
      </c>
      <c r="BO10" s="26">
        <f t="shared" si="50"/>
        <v>1.237756351392715E-2</v>
      </c>
      <c r="BP10" s="24">
        <f t="shared" si="50"/>
        <v>0</v>
      </c>
      <c r="BQ10" s="25">
        <f t="shared" si="50"/>
        <v>0</v>
      </c>
      <c r="BR10" s="26">
        <f t="shared" si="50"/>
        <v>0</v>
      </c>
      <c r="BS10" s="24">
        <f t="shared" si="50"/>
        <v>2.0057870370370368E-2</v>
      </c>
      <c r="BT10" s="25">
        <f t="shared" si="50"/>
        <v>1.62</v>
      </c>
      <c r="BU10" s="26">
        <f t="shared" si="50"/>
        <v>1.2381401463191584E-2</v>
      </c>
    </row>
    <row r="13" spans="1:73" x14ac:dyDescent="0.3">
      <c r="A13" s="9" t="s">
        <v>125</v>
      </c>
      <c r="B13" s="10" t="s">
        <v>4</v>
      </c>
      <c r="C13" s="11" t="s">
        <v>5</v>
      </c>
      <c r="D13" s="12" t="s">
        <v>126</v>
      </c>
      <c r="E13" s="10" t="s">
        <v>6</v>
      </c>
      <c r="F13" s="11" t="s">
        <v>7</v>
      </c>
      <c r="G13" s="12" t="s">
        <v>127</v>
      </c>
      <c r="H13" s="10" t="s">
        <v>8</v>
      </c>
      <c r="I13" s="11" t="s">
        <v>9</v>
      </c>
      <c r="J13" s="12" t="s">
        <v>128</v>
      </c>
      <c r="K13" s="10" t="s">
        <v>10</v>
      </c>
      <c r="L13" s="11" t="s">
        <v>11</v>
      </c>
      <c r="M13" s="12" t="s">
        <v>129</v>
      </c>
      <c r="N13" s="10" t="s">
        <v>12</v>
      </c>
      <c r="O13" s="11" t="s">
        <v>13</v>
      </c>
      <c r="P13" s="12" t="s">
        <v>130</v>
      </c>
      <c r="Q13" s="10" t="s">
        <v>14</v>
      </c>
      <c r="R13" s="11" t="s">
        <v>15</v>
      </c>
      <c r="S13" s="12" t="s">
        <v>131</v>
      </c>
      <c r="T13" s="10" t="s">
        <v>16</v>
      </c>
      <c r="U13" s="11" t="s">
        <v>17</v>
      </c>
      <c r="V13" s="12" t="s">
        <v>132</v>
      </c>
      <c r="W13" s="10" t="s">
        <v>18</v>
      </c>
      <c r="X13" s="11" t="s">
        <v>19</v>
      </c>
      <c r="Y13" s="12" t="s">
        <v>133</v>
      </c>
      <c r="Z13" s="10" t="s">
        <v>20</v>
      </c>
      <c r="AA13" s="11" t="s">
        <v>21</v>
      </c>
      <c r="AB13" s="12" t="s">
        <v>134</v>
      </c>
      <c r="AC13" s="10" t="s">
        <v>22</v>
      </c>
      <c r="AD13" s="11" t="s">
        <v>23</v>
      </c>
      <c r="AE13" s="12" t="s">
        <v>135</v>
      </c>
      <c r="AF13" s="10" t="s">
        <v>24</v>
      </c>
      <c r="AG13" s="11" t="s">
        <v>25</v>
      </c>
      <c r="AH13" s="12" t="s">
        <v>136</v>
      </c>
      <c r="AI13" s="10" t="s">
        <v>26</v>
      </c>
      <c r="AJ13" s="11" t="s">
        <v>27</v>
      </c>
      <c r="AK13" s="12" t="s">
        <v>137</v>
      </c>
    </row>
    <row r="14" spans="1:73" x14ac:dyDescent="0.3">
      <c r="A14" s="13" t="s">
        <v>138</v>
      </c>
      <c r="B14" s="14">
        <f>B7</f>
        <v>2.5569444444444443E-2</v>
      </c>
      <c r="C14" s="27">
        <f>E7</f>
        <v>3.0933641975308641E-2</v>
      </c>
      <c r="D14" s="28">
        <f>B14/C14</f>
        <v>0.82659017211274632</v>
      </c>
      <c r="E14" s="14">
        <f>H7</f>
        <v>2.2731481481481484E-2</v>
      </c>
      <c r="F14" s="27">
        <f>K7</f>
        <v>2.2756944444444444E-2</v>
      </c>
      <c r="G14" s="28">
        <f>E14/F14</f>
        <v>0.99888109042823736</v>
      </c>
      <c r="H14" s="14">
        <f>N7</f>
        <v>2.0388888888888887E-2</v>
      </c>
      <c r="I14" s="27">
        <f>Q7</f>
        <v>2.1023148148148145E-2</v>
      </c>
      <c r="J14" s="28">
        <f>H14/I14</f>
        <v>0.96983043382514866</v>
      </c>
      <c r="K14" s="14">
        <f>T7</f>
        <v>2.0219907407407409E-2</v>
      </c>
      <c r="L14" s="27">
        <f>W7</f>
        <v>1.9692129629629629E-2</v>
      </c>
      <c r="M14" s="28">
        <f>K14/L14</f>
        <v>1.0268014576231339</v>
      </c>
      <c r="N14" s="14">
        <f>Z7</f>
        <v>1.9983796296296295E-2</v>
      </c>
      <c r="O14" s="27">
        <f>AC7</f>
        <v>2.0784722222222225E-2</v>
      </c>
      <c r="P14" s="28">
        <f>N14/O14</f>
        <v>0.96146564205368057</v>
      </c>
      <c r="Q14" s="14">
        <f>AF7</f>
        <v>2.2564814814814815E-2</v>
      </c>
      <c r="R14" s="27">
        <f>AI7</f>
        <v>1.9277777777777776E-2</v>
      </c>
      <c r="S14" s="28">
        <f>Q14/R14</f>
        <v>1.170509125840538</v>
      </c>
      <c r="T14" s="14">
        <f>AL7</f>
        <v>2.4763888888888887E-2</v>
      </c>
      <c r="U14" s="27">
        <f>AO7</f>
        <v>2.2606481481481481E-2</v>
      </c>
      <c r="V14" s="28">
        <f>T14/U14</f>
        <v>1.0954331353676019</v>
      </c>
      <c r="W14" s="14">
        <f>AR7</f>
        <v>2.1111111111111112E-2</v>
      </c>
      <c r="X14" s="27">
        <f>AU7</f>
        <v>1.9516203703703702E-2</v>
      </c>
      <c r="Y14" s="28">
        <f>W14/X14</f>
        <v>1.0817222156327839</v>
      </c>
      <c r="Z14" s="14">
        <f>AX7</f>
        <v>2.2550925925925926E-2</v>
      </c>
      <c r="AA14" s="27">
        <f>BA7</f>
        <v>1.9842592592592596E-2</v>
      </c>
      <c r="AB14" s="28">
        <f>Z14/AA14</f>
        <v>1.1364909006066259</v>
      </c>
      <c r="AC14" s="14" t="e">
        <f>BD7</f>
        <v>#DIV/0!</v>
      </c>
      <c r="AD14" s="27">
        <f>BG7</f>
        <v>2.015046296296296E-2</v>
      </c>
      <c r="AE14" s="28" t="e">
        <f>AC14/AD14</f>
        <v>#DIV/0!</v>
      </c>
      <c r="AF14" s="14" t="e">
        <f>BJ7</f>
        <v>#DIV/0!</v>
      </c>
      <c r="AG14" s="27">
        <f>BM7</f>
        <v>2.508101851851852E-2</v>
      </c>
      <c r="AH14" s="28" t="e">
        <f>AF14/AG14</f>
        <v>#DIV/0!</v>
      </c>
      <c r="AI14" s="14" t="e">
        <f>BP7</f>
        <v>#DIV/0!</v>
      </c>
      <c r="AJ14" s="27">
        <f>BS7</f>
        <v>2.0057870370370368E-2</v>
      </c>
      <c r="AK14" s="28" t="e">
        <f>AI14/AJ14</f>
        <v>#DIV/0!</v>
      </c>
    </row>
    <row r="15" spans="1:73" x14ac:dyDescent="0.3">
      <c r="A15" s="13" t="s">
        <v>139</v>
      </c>
      <c r="B15" s="14">
        <f>B8</f>
        <v>2.5289351851851851E-2</v>
      </c>
      <c r="C15" s="27">
        <f>E8</f>
        <v>2.6192129629629631E-2</v>
      </c>
      <c r="D15" s="28">
        <f t="shared" ref="D15:D19" si="51">B15/C15</f>
        <v>0.96553247901016337</v>
      </c>
      <c r="E15" s="14">
        <f>H8</f>
        <v>2.0648148148148148E-2</v>
      </c>
      <c r="F15" s="27">
        <f>K8</f>
        <v>2.0578703703703703E-2</v>
      </c>
      <c r="G15" s="28">
        <f t="shared" ref="G15:G19" si="52">E15/F15</f>
        <v>1.0033745781777279</v>
      </c>
      <c r="H15" s="14">
        <f>N8</f>
        <v>1.9375E-2</v>
      </c>
      <c r="I15" s="27">
        <f>Q8</f>
        <v>2.2916666666666669E-2</v>
      </c>
      <c r="J15" s="28">
        <f t="shared" ref="J15:J19" si="53">H15/I15</f>
        <v>0.84545454545454535</v>
      </c>
      <c r="K15" s="14">
        <f>T8</f>
        <v>1.9976851851851853E-2</v>
      </c>
      <c r="L15" s="27">
        <f>W8</f>
        <v>1.834490740740741E-2</v>
      </c>
      <c r="M15" s="28">
        <f t="shared" ref="M15:M19" si="54">K15/L15</f>
        <v>1.0889589905362775</v>
      </c>
      <c r="N15" s="14">
        <f>Z8</f>
        <v>1.8842592592592591E-2</v>
      </c>
      <c r="O15" s="27">
        <f>AC8</f>
        <v>2.0092592592592592E-2</v>
      </c>
      <c r="P15" s="28">
        <f t="shared" ref="P15:P19" si="55">N15/O15</f>
        <v>0.93778801843317972</v>
      </c>
      <c r="Q15" s="14">
        <f>AF8</f>
        <v>2.0983796296296296E-2</v>
      </c>
      <c r="R15" s="27">
        <f>AI8</f>
        <v>1.8680555555555554E-2</v>
      </c>
      <c r="S15" s="28">
        <f t="shared" ref="S15:S19" si="56">Q15/R15</f>
        <v>1.1232961586121437</v>
      </c>
      <c r="T15" s="14">
        <f>AL8</f>
        <v>2.3113425925925926E-2</v>
      </c>
      <c r="U15" s="27">
        <f>AO8</f>
        <v>1.9166666666666669E-2</v>
      </c>
      <c r="V15" s="28">
        <f t="shared" ref="V15:V19" si="57">T15/U15</f>
        <v>1.2059178743961352</v>
      </c>
      <c r="W15" s="14">
        <f>AR8</f>
        <v>2.1168981481481483E-2</v>
      </c>
      <c r="X15" s="27">
        <f>AU8</f>
        <v>2.0081018518518519E-2</v>
      </c>
      <c r="Y15" s="28">
        <f t="shared" ref="Y15:Y19" si="58">W15/X15</f>
        <v>1.0541786743515851</v>
      </c>
      <c r="Z15" s="14">
        <f>AX8</f>
        <v>1.9837962962962963E-2</v>
      </c>
      <c r="AA15" s="27">
        <f>BA8</f>
        <v>1.8969907407407408E-2</v>
      </c>
      <c r="AB15" s="28">
        <f t="shared" ref="AB15:AB19" si="59">Z15/AA15</f>
        <v>1.0457596095179988</v>
      </c>
      <c r="AC15" s="14" t="e">
        <f>BD8</f>
        <v>#NUM!</v>
      </c>
      <c r="AD15" s="27">
        <f>BG8</f>
        <v>2.0243055555555552E-2</v>
      </c>
      <c r="AE15" s="28" t="e">
        <f t="shared" ref="AE15:AE19" si="60">AC15/AD15</f>
        <v>#NUM!</v>
      </c>
      <c r="AF15" s="14" t="e">
        <f>BJ8</f>
        <v>#NUM!</v>
      </c>
      <c r="AG15" s="27">
        <f>BM8</f>
        <v>2.508101851851852E-2</v>
      </c>
      <c r="AH15" s="28" t="e">
        <f t="shared" ref="AH15:AH19" si="61">AF15/AG15</f>
        <v>#NUM!</v>
      </c>
      <c r="AI15" s="14" t="e">
        <f>BP8</f>
        <v>#NUM!</v>
      </c>
      <c r="AJ15" s="27">
        <f>BS8</f>
        <v>2.0057870370370368E-2</v>
      </c>
      <c r="AK15" s="28" t="e">
        <f t="shared" ref="AK15:AK19" si="62">AI15/AJ15</f>
        <v>#NUM!</v>
      </c>
    </row>
    <row r="16" spans="1:73" x14ac:dyDescent="0.3">
      <c r="A16" s="13" t="s">
        <v>140</v>
      </c>
      <c r="B16" s="29">
        <f>C7</f>
        <v>3.9219999999999997</v>
      </c>
      <c r="C16" s="22">
        <f>F7</f>
        <v>5.1433333333333335</v>
      </c>
      <c r="D16" s="28">
        <f t="shared" si="51"/>
        <v>0.76254050550874908</v>
      </c>
      <c r="E16" s="29">
        <f>I7</f>
        <v>3.5680000000000001</v>
      </c>
      <c r="F16" s="22">
        <f>L7</f>
        <v>4.4320000000000004</v>
      </c>
      <c r="G16" s="28">
        <f t="shared" si="52"/>
        <v>0.80505415162454863</v>
      </c>
      <c r="H16" s="29">
        <f>O7</f>
        <v>3.4739999999999993</v>
      </c>
      <c r="I16" s="22">
        <f>R7</f>
        <v>4.3519999999999994</v>
      </c>
      <c r="J16" s="28">
        <f t="shared" si="53"/>
        <v>0.7982536764705882</v>
      </c>
      <c r="K16" s="29">
        <f>U7</f>
        <v>3.2380000000000004</v>
      </c>
      <c r="L16" s="22">
        <f>X7</f>
        <v>4.0059999999999993</v>
      </c>
      <c r="M16" s="28">
        <f t="shared" si="54"/>
        <v>0.80828756864702966</v>
      </c>
      <c r="N16" s="29">
        <f>AA7</f>
        <v>3.1620000000000004</v>
      </c>
      <c r="O16" s="22">
        <f>AD7</f>
        <v>3.9540000000000006</v>
      </c>
      <c r="P16" s="28">
        <f t="shared" si="55"/>
        <v>0.79969650986342944</v>
      </c>
      <c r="Q16" s="29">
        <f>AG7</f>
        <v>2.9859999999999998</v>
      </c>
      <c r="R16" s="22">
        <f>AJ7</f>
        <v>3.7</v>
      </c>
      <c r="S16" s="28">
        <f t="shared" si="56"/>
        <v>0.80702702702702689</v>
      </c>
      <c r="T16" s="29">
        <f>AM7</f>
        <v>2.9059999999999997</v>
      </c>
      <c r="U16" s="22">
        <f>AP7</f>
        <v>3.4780000000000002</v>
      </c>
      <c r="V16" s="28">
        <f t="shared" si="57"/>
        <v>0.83553766532489926</v>
      </c>
      <c r="W16" s="29">
        <f>AS7</f>
        <v>2.38</v>
      </c>
      <c r="X16" s="22">
        <f>AV7</f>
        <v>3.12</v>
      </c>
      <c r="Y16" s="28">
        <f t="shared" si="58"/>
        <v>0.76282051282051277</v>
      </c>
      <c r="Z16" s="29">
        <f>AY7</f>
        <v>2.262</v>
      </c>
      <c r="AA16" s="22">
        <f>BB7</f>
        <v>2.9219999999999997</v>
      </c>
      <c r="AB16" s="28">
        <f t="shared" si="59"/>
        <v>0.77412731006160174</v>
      </c>
      <c r="AC16" s="29" t="e">
        <f>BE7</f>
        <v>#DIV/0!</v>
      </c>
      <c r="AD16" s="22">
        <f>BH7</f>
        <v>2.3759999999999999</v>
      </c>
      <c r="AE16" s="28" t="e">
        <f t="shared" si="60"/>
        <v>#DIV/0!</v>
      </c>
      <c r="AF16" s="29" t="e">
        <f>BK7</f>
        <v>#DIV/0!</v>
      </c>
      <c r="AG16" s="22">
        <f>BN7</f>
        <v>2.2199999999999998</v>
      </c>
      <c r="AH16" s="28" t="e">
        <f t="shared" si="61"/>
        <v>#DIV/0!</v>
      </c>
      <c r="AI16" s="29" t="e">
        <f>BQ7</f>
        <v>#DIV/0!</v>
      </c>
      <c r="AJ16" s="22">
        <f>BT7</f>
        <v>1.62</v>
      </c>
      <c r="AK16" s="28" t="e">
        <f t="shared" si="62"/>
        <v>#DIV/0!</v>
      </c>
    </row>
    <row r="17" spans="1:37" x14ac:dyDescent="0.3">
      <c r="A17" s="13" t="s">
        <v>141</v>
      </c>
      <c r="B17" s="29">
        <f>C8</f>
        <v>3.72</v>
      </c>
      <c r="C17" s="22">
        <f>F8</f>
        <v>4.66</v>
      </c>
      <c r="D17" s="28">
        <f t="shared" si="51"/>
        <v>0.79828326180257514</v>
      </c>
      <c r="E17" s="29">
        <f>I8</f>
        <v>3.42</v>
      </c>
      <c r="F17" s="22">
        <f>L8</f>
        <v>4.28</v>
      </c>
      <c r="G17" s="28">
        <f t="shared" si="52"/>
        <v>0.79906542056074759</v>
      </c>
      <c r="H17" s="29">
        <f>O8</f>
        <v>3.33</v>
      </c>
      <c r="I17" s="22">
        <f>R8</f>
        <v>4.28</v>
      </c>
      <c r="J17" s="28">
        <f t="shared" si="53"/>
        <v>0.7780373831775701</v>
      </c>
      <c r="K17" s="29">
        <f>U8</f>
        <v>3.2</v>
      </c>
      <c r="L17" s="22">
        <f>X8</f>
        <v>3.88</v>
      </c>
      <c r="M17" s="28">
        <f t="shared" si="54"/>
        <v>0.82474226804123718</v>
      </c>
      <c r="N17" s="29">
        <f>AA8</f>
        <v>3.12</v>
      </c>
      <c r="O17" s="22">
        <f>AD8</f>
        <v>3.88</v>
      </c>
      <c r="P17" s="28">
        <f t="shared" si="55"/>
        <v>0.80412371134020622</v>
      </c>
      <c r="Q17" s="29">
        <f>AG8</f>
        <v>2.94</v>
      </c>
      <c r="R17" s="22">
        <f>AJ8</f>
        <v>3.56</v>
      </c>
      <c r="S17" s="28">
        <f t="shared" si="56"/>
        <v>0.8258426966292135</v>
      </c>
      <c r="T17" s="29">
        <f>AM8</f>
        <v>2.92</v>
      </c>
      <c r="U17" s="22">
        <f>AP8</f>
        <v>3.39</v>
      </c>
      <c r="V17" s="28">
        <f t="shared" si="57"/>
        <v>0.86135693215339226</v>
      </c>
      <c r="W17" s="29">
        <f>AS8</f>
        <v>2.46</v>
      </c>
      <c r="X17" s="22">
        <f>AV8</f>
        <v>3.12</v>
      </c>
      <c r="Y17" s="28">
        <f t="shared" si="58"/>
        <v>0.78846153846153844</v>
      </c>
      <c r="Z17" s="29">
        <f>AY8</f>
        <v>2.2999999999999998</v>
      </c>
      <c r="AA17" s="22">
        <f>BB8</f>
        <v>2.92</v>
      </c>
      <c r="AB17" s="28">
        <f t="shared" si="59"/>
        <v>0.78767123287671226</v>
      </c>
      <c r="AC17" s="29" t="e">
        <f>BE8</f>
        <v>#NUM!</v>
      </c>
      <c r="AD17" s="22">
        <f>BH8</f>
        <v>2.4</v>
      </c>
      <c r="AE17" s="28" t="e">
        <f t="shared" si="60"/>
        <v>#NUM!</v>
      </c>
      <c r="AF17" s="29" t="e">
        <f>BK8</f>
        <v>#NUM!</v>
      </c>
      <c r="AG17" s="22">
        <f>BN8</f>
        <v>2.2199999999999998</v>
      </c>
      <c r="AH17" s="28" t="e">
        <f t="shared" si="61"/>
        <v>#NUM!</v>
      </c>
      <c r="AI17" s="29" t="e">
        <f>BQ8</f>
        <v>#NUM!</v>
      </c>
      <c r="AJ17" s="22">
        <f>BT8</f>
        <v>1.62</v>
      </c>
      <c r="AK17" s="28" t="e">
        <f t="shared" si="62"/>
        <v>#NUM!</v>
      </c>
    </row>
    <row r="18" spans="1:37" x14ac:dyDescent="0.3">
      <c r="A18" s="13" t="s">
        <v>142</v>
      </c>
      <c r="B18" s="14">
        <f>D7</f>
        <v>6.4991501753865529E-3</v>
      </c>
      <c r="C18" s="27">
        <f>G7</f>
        <v>5.8683086366117659E-3</v>
      </c>
      <c r="D18" s="28">
        <f t="shared" si="51"/>
        <v>1.1074997205905348</v>
      </c>
      <c r="E18" s="14">
        <f>J7</f>
        <v>6.3685793723047999E-3</v>
      </c>
      <c r="F18" s="27">
        <f>M7</f>
        <v>5.1045987594698257E-3</v>
      </c>
      <c r="G18" s="28">
        <f t="shared" si="52"/>
        <v>1.2476160561082481</v>
      </c>
      <c r="H18" s="14">
        <f>P7</f>
        <v>5.8380312717286704E-3</v>
      </c>
      <c r="I18" s="27">
        <f>S7</f>
        <v>4.8060809982998897E-3</v>
      </c>
      <c r="J18" s="28">
        <f t="shared" si="53"/>
        <v>1.2147176199888901</v>
      </c>
      <c r="K18" s="14">
        <f>V7</f>
        <v>6.2381979019829076E-3</v>
      </c>
      <c r="L18" s="27">
        <f>Y7</f>
        <v>4.8819364083597938E-3</v>
      </c>
      <c r="M18" s="28">
        <f t="shared" si="54"/>
        <v>1.2778121999501388</v>
      </c>
      <c r="N18" s="14">
        <f>AB7</f>
        <v>6.2635660231288633E-3</v>
      </c>
      <c r="O18" s="27">
        <f>AE7</f>
        <v>5.213375047612703E-3</v>
      </c>
      <c r="P18" s="28">
        <f t="shared" si="55"/>
        <v>1.2014416699211121</v>
      </c>
      <c r="Q18" s="14">
        <f>AH7</f>
        <v>7.5405916239390689E-3</v>
      </c>
      <c r="R18" s="27">
        <f>AK7</f>
        <v>5.261485940167651E-3</v>
      </c>
      <c r="S18" s="28">
        <f t="shared" si="56"/>
        <v>1.4331676848876644</v>
      </c>
      <c r="T18" s="14">
        <f>AN7</f>
        <v>8.5585124563720104E-3</v>
      </c>
      <c r="U18" s="27">
        <f>AQ7</f>
        <v>6.4564401528770547E-3</v>
      </c>
      <c r="V18" s="28">
        <f t="shared" si="57"/>
        <v>1.3255776021649099</v>
      </c>
      <c r="W18" s="14">
        <f>AT7</f>
        <v>8.8170080927777415E-3</v>
      </c>
      <c r="X18" s="27">
        <f>AW7</f>
        <v>6.2611558320172763E-3</v>
      </c>
      <c r="Y18" s="28">
        <f t="shared" si="58"/>
        <v>1.408207738208777</v>
      </c>
      <c r="Z18" s="14">
        <f>AZ7</f>
        <v>9.8876518335481618E-3</v>
      </c>
      <c r="AA18" s="27">
        <f>BC7</f>
        <v>6.759609957099252E-3</v>
      </c>
      <c r="AB18" s="28">
        <f t="shared" si="59"/>
        <v>1.4627547885604992</v>
      </c>
      <c r="AC18" s="14" t="e">
        <f>BF7</f>
        <v>#DIV/0!</v>
      </c>
      <c r="AD18" s="27">
        <f>BI7</f>
        <v>8.5368753108418152E-3</v>
      </c>
      <c r="AE18" s="28" t="e">
        <f t="shared" si="60"/>
        <v>#DIV/0!</v>
      </c>
      <c r="AF18" s="30"/>
      <c r="AG18" s="27">
        <f>BO7</f>
        <v>1.1190844463234203E-2</v>
      </c>
      <c r="AH18" s="28">
        <f t="shared" si="61"/>
        <v>0</v>
      </c>
      <c r="AI18" s="30"/>
      <c r="AK18" s="28" t="e">
        <f t="shared" si="62"/>
        <v>#DIV/0!</v>
      </c>
    </row>
    <row r="19" spans="1:37" x14ac:dyDescent="0.3">
      <c r="A19" s="23" t="s">
        <v>143</v>
      </c>
      <c r="B19" s="24">
        <f>D8</f>
        <v>6.1694552739874385E-3</v>
      </c>
      <c r="C19" s="31">
        <f>G8</f>
        <v>5.693941223832529E-3</v>
      </c>
      <c r="D19" s="32">
        <f t="shared" si="51"/>
        <v>1.0835122863869056</v>
      </c>
      <c r="E19" s="24">
        <f>J8</f>
        <v>6.2193217313699246E-3</v>
      </c>
      <c r="F19" s="31">
        <f>M8</f>
        <v>5.0273029439696108E-3</v>
      </c>
      <c r="G19" s="32">
        <f t="shared" si="52"/>
        <v>1.237109002716889</v>
      </c>
      <c r="H19" s="24">
        <f>P8</f>
        <v>5.6676793981481474E-3</v>
      </c>
      <c r="I19" s="31">
        <f>S8</f>
        <v>4.9296982167352536E-3</v>
      </c>
      <c r="J19" s="32">
        <f t="shared" si="53"/>
        <v>1.1497010869565216</v>
      </c>
      <c r="K19" s="24">
        <f>V8</f>
        <v>6.4288046058879385E-3</v>
      </c>
      <c r="L19" s="31">
        <f>Y8</f>
        <v>4.5977211547386992E-3</v>
      </c>
      <c r="M19" s="32">
        <f t="shared" si="54"/>
        <v>1.3982589177384126</v>
      </c>
      <c r="N19" s="24">
        <f>AB8</f>
        <v>6.0392924976258302E-3</v>
      </c>
      <c r="O19" s="31">
        <f>AE8</f>
        <v>5.2188552188552183E-3</v>
      </c>
      <c r="P19" s="32">
        <f t="shared" si="55"/>
        <v>1.1572063688999172</v>
      </c>
      <c r="Q19" s="24">
        <f>AH8</f>
        <v>7.8297747374239911E-3</v>
      </c>
      <c r="R19" s="31">
        <f>AK8</f>
        <v>4.9482417811069499E-3</v>
      </c>
      <c r="S19" s="32">
        <f t="shared" si="56"/>
        <v>1.5823347127699217</v>
      </c>
      <c r="T19" s="24">
        <f>AN8</f>
        <v>8.3868062591466851E-3</v>
      </c>
      <c r="U19" s="31">
        <f>AQ8</f>
        <v>5.9895833333333337E-3</v>
      </c>
      <c r="V19" s="32">
        <f t="shared" si="57"/>
        <v>1.4002320015270986</v>
      </c>
      <c r="W19" s="24">
        <f>AT8</f>
        <v>8.4675925925925925E-3</v>
      </c>
      <c r="X19" s="31">
        <f>AW8</f>
        <v>6.1646805415687591E-3</v>
      </c>
      <c r="Y19" s="32">
        <f t="shared" si="58"/>
        <v>1.3735655133295519</v>
      </c>
      <c r="Z19" s="24">
        <f>AZ8</f>
        <v>9.8207737440410715E-3</v>
      </c>
      <c r="AA19" s="31">
        <f>BC8</f>
        <v>6.5718543886352111E-3</v>
      </c>
      <c r="AB19" s="32">
        <f t="shared" si="59"/>
        <v>1.4943687372356054</v>
      </c>
      <c r="AC19" s="24" t="e">
        <f>BF8</f>
        <v>#NUM!</v>
      </c>
      <c r="AD19" s="31">
        <f>BI8</f>
        <v>8.4800146681334801E-3</v>
      </c>
      <c r="AE19" s="32" t="e">
        <f t="shared" si="60"/>
        <v>#NUM!</v>
      </c>
      <c r="AF19" s="33"/>
      <c r="AG19" s="31">
        <f>BO8</f>
        <v>1.1190844463234203E-2</v>
      </c>
      <c r="AH19" s="32">
        <f t="shared" si="61"/>
        <v>0</v>
      </c>
      <c r="AI19" s="33"/>
      <c r="AJ19" s="25"/>
      <c r="AK19" s="32" t="e">
        <f t="shared" si="62"/>
        <v>#DIV/0!</v>
      </c>
    </row>
    <row r="22" spans="1:37" x14ac:dyDescent="0.3">
      <c r="A22" s="15" t="s">
        <v>0</v>
      </c>
      <c r="B22" s="15" t="s">
        <v>4</v>
      </c>
      <c r="C22" s="15" t="s">
        <v>5</v>
      </c>
      <c r="D22" s="15" t="s">
        <v>6</v>
      </c>
      <c r="E22" s="15" t="s">
        <v>7</v>
      </c>
      <c r="F22" s="15" t="s">
        <v>8</v>
      </c>
      <c r="G22" s="15" t="s">
        <v>9</v>
      </c>
      <c r="H22" s="15" t="s">
        <v>10</v>
      </c>
      <c r="I22" s="15" t="s">
        <v>11</v>
      </c>
      <c r="J22" s="15" t="s">
        <v>12</v>
      </c>
      <c r="K22" s="15" t="s">
        <v>13</v>
      </c>
      <c r="L22" s="15" t="s">
        <v>14</v>
      </c>
      <c r="M22" s="15" t="s">
        <v>15</v>
      </c>
      <c r="N22" s="15" t="s">
        <v>16</v>
      </c>
      <c r="O22" s="15" t="s">
        <v>17</v>
      </c>
      <c r="P22" s="15" t="s">
        <v>18</v>
      </c>
      <c r="Q22" s="15" t="s">
        <v>19</v>
      </c>
      <c r="R22" s="15" t="s">
        <v>20</v>
      </c>
      <c r="S22" s="15" t="s">
        <v>21</v>
      </c>
      <c r="T22" s="15" t="s">
        <v>22</v>
      </c>
      <c r="U22" s="15" t="s">
        <v>23</v>
      </c>
    </row>
    <row r="23" spans="1:37" x14ac:dyDescent="0.3">
      <c r="A23" s="15" t="s">
        <v>144</v>
      </c>
      <c r="B23" s="34">
        <f>B14/B24</f>
        <v>1.1329230769230769</v>
      </c>
      <c r="C23" s="34">
        <f>C14/C24</f>
        <v>1.3705982905982905</v>
      </c>
      <c r="D23" s="34">
        <f>E14/D24</f>
        <v>1.1903030303030306</v>
      </c>
      <c r="E23" s="34">
        <f>F14/E24</f>
        <v>1.1916363636363638</v>
      </c>
      <c r="F23" s="34">
        <f>H14/F24</f>
        <v>1.0676363636363637</v>
      </c>
      <c r="G23" s="34">
        <f>I14/G24</f>
        <v>1.1008484848484847</v>
      </c>
      <c r="H23" s="34">
        <f>K14/H24</f>
        <v>1.0587878787878791</v>
      </c>
      <c r="I23" s="34">
        <f>L14/I24</f>
        <v>1.0311515151515152</v>
      </c>
      <c r="J23" s="34">
        <f>N14/J24</f>
        <v>1.0464242424242425</v>
      </c>
      <c r="K23" s="34">
        <f>O14/K24</f>
        <v>1.0883636363636366</v>
      </c>
      <c r="L23" s="34">
        <f>Q14/L24</f>
        <v>1.1815757575757577</v>
      </c>
      <c r="M23" s="34">
        <f>R14/M24</f>
        <v>1.0094545454545454</v>
      </c>
      <c r="N23" s="34">
        <f>T14/N24</f>
        <v>1.2967272727272727</v>
      </c>
      <c r="O23" s="34">
        <f>U14/O24</f>
        <v>1.1837575757575758</v>
      </c>
      <c r="P23" s="34">
        <f>W14/P24</f>
        <v>1.1054545454545457</v>
      </c>
      <c r="Q23" s="34">
        <f>X14/Q24</f>
        <v>1.0219393939393939</v>
      </c>
      <c r="R23" s="34">
        <f>Z14/R24</f>
        <v>1.180848484848485</v>
      </c>
      <c r="S23" s="34">
        <f>AA14/S24</f>
        <v>1.0390303030303032</v>
      </c>
      <c r="T23" s="34" t="e">
        <f>AC14/T24</f>
        <v>#DIV/0!</v>
      </c>
      <c r="U23" s="34">
        <f>AD14/U24</f>
        <v>1.0551515151515152</v>
      </c>
    </row>
    <row r="24" spans="1:37" x14ac:dyDescent="0.3">
      <c r="B24" s="35">
        <v>2.2569444444444444E-2</v>
      </c>
      <c r="C24" s="35">
        <v>2.2569444444444444E-2</v>
      </c>
      <c r="D24" s="35">
        <v>1.909722222222222E-2</v>
      </c>
      <c r="E24" s="35">
        <v>1.909722222222222E-2</v>
      </c>
      <c r="F24" s="35">
        <v>1.909722222222222E-2</v>
      </c>
      <c r="G24" s="35">
        <v>1.909722222222222E-2</v>
      </c>
      <c r="H24" s="35">
        <v>1.909722222222222E-2</v>
      </c>
      <c r="I24" s="35">
        <v>1.909722222222222E-2</v>
      </c>
      <c r="J24" s="35">
        <v>1.909722222222222E-2</v>
      </c>
      <c r="K24" s="35">
        <v>1.909722222222222E-2</v>
      </c>
      <c r="L24" s="35">
        <v>1.909722222222222E-2</v>
      </c>
      <c r="M24" s="35">
        <v>1.909722222222222E-2</v>
      </c>
      <c r="N24" s="35">
        <v>1.909722222222222E-2</v>
      </c>
      <c r="O24" s="35">
        <v>1.909722222222222E-2</v>
      </c>
      <c r="P24" s="35">
        <v>1.909722222222222E-2</v>
      </c>
      <c r="Q24" s="35">
        <v>1.909722222222222E-2</v>
      </c>
      <c r="R24" s="35">
        <v>1.909722222222222E-2</v>
      </c>
      <c r="S24" s="35">
        <v>1.909722222222222E-2</v>
      </c>
      <c r="T24" s="35">
        <v>1.909722222222222E-2</v>
      </c>
      <c r="U24" s="35">
        <v>1.909722222222222E-2</v>
      </c>
    </row>
    <row r="25" spans="1:37" x14ac:dyDescent="0.3">
      <c r="A25" s="15" t="s">
        <v>145</v>
      </c>
      <c r="B25" s="34">
        <v>1.08</v>
      </c>
      <c r="C25" s="34">
        <v>1.08</v>
      </c>
      <c r="D25" s="34">
        <v>1.0900000000000001</v>
      </c>
      <c r="E25" s="34">
        <v>1.0900000000000001</v>
      </c>
      <c r="F25" s="34">
        <v>1.0900000000000001</v>
      </c>
      <c r="G25" s="34">
        <v>1.0900000000000001</v>
      </c>
      <c r="H25" s="34">
        <v>1.0900000000000001</v>
      </c>
      <c r="I25" s="34">
        <v>1.0900000000000001</v>
      </c>
      <c r="J25" s="34">
        <v>1.0900000000000001</v>
      </c>
      <c r="K25" s="34">
        <v>1.0900000000000001</v>
      </c>
      <c r="L25" s="34">
        <v>1.0900000000000001</v>
      </c>
      <c r="M25" s="34">
        <v>1.0900000000000001</v>
      </c>
      <c r="N25" s="34">
        <v>1.0900000000000001</v>
      </c>
      <c r="O25" s="34">
        <v>1.0900000000000001</v>
      </c>
      <c r="P25" s="34">
        <v>1.0900000000000001</v>
      </c>
      <c r="Q25" s="34">
        <v>1.0900000000000001</v>
      </c>
      <c r="R25" s="34">
        <v>1.0900000000000001</v>
      </c>
      <c r="S25" s="34">
        <v>1.0900000000000001</v>
      </c>
      <c r="T25" s="34">
        <v>1.0900000000000001</v>
      </c>
      <c r="U25" s="34">
        <v>1.0900000000000001</v>
      </c>
    </row>
    <row r="26" spans="1:37" x14ac:dyDescent="0.3">
      <c r="A26" s="15" t="s">
        <v>145</v>
      </c>
      <c r="B26" s="36">
        <v>0.92</v>
      </c>
      <c r="C26" s="36">
        <v>0.92</v>
      </c>
      <c r="D26" s="36">
        <v>0.91</v>
      </c>
      <c r="E26" s="36">
        <v>0.91</v>
      </c>
      <c r="F26" s="36">
        <v>0.91</v>
      </c>
      <c r="G26" s="36">
        <v>0.91</v>
      </c>
      <c r="H26" s="36">
        <v>0.91</v>
      </c>
      <c r="I26" s="36">
        <v>0.91</v>
      </c>
      <c r="J26" s="36">
        <v>0.91</v>
      </c>
      <c r="K26" s="36">
        <v>0.91</v>
      </c>
      <c r="L26" s="36">
        <v>0.91</v>
      </c>
      <c r="M26" s="36">
        <v>0.91</v>
      </c>
      <c r="N26" s="36">
        <v>0.91</v>
      </c>
      <c r="O26" s="36">
        <v>0.91</v>
      </c>
      <c r="P26" s="36">
        <v>0.91</v>
      </c>
      <c r="Q26" s="36">
        <v>0.91</v>
      </c>
      <c r="R26" s="36">
        <v>0.91</v>
      </c>
      <c r="S26" s="36">
        <v>0.91</v>
      </c>
      <c r="T26" s="36">
        <v>0.91</v>
      </c>
      <c r="U26" s="36">
        <v>0.91</v>
      </c>
    </row>
    <row r="27" spans="1:37" x14ac:dyDescent="0.3">
      <c r="B27" s="36"/>
      <c r="C27" s="36"/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6"/>
      <c r="O27" s="36"/>
      <c r="P27" s="36"/>
      <c r="Q27" s="36"/>
      <c r="R27" s="36"/>
      <c r="S27" s="36"/>
      <c r="T27" s="36"/>
      <c r="U27" s="36"/>
    </row>
    <row r="28" spans="1:37" x14ac:dyDescent="0.3">
      <c r="A28" s="15" t="s">
        <v>146</v>
      </c>
    </row>
    <row r="29" spans="1:37" x14ac:dyDescent="0.3">
      <c r="A29" s="15" t="s">
        <v>0</v>
      </c>
      <c r="B29" s="15" t="s">
        <v>147</v>
      </c>
      <c r="C29" s="15" t="s">
        <v>148</v>
      </c>
      <c r="M29" s="15" t="s">
        <v>43</v>
      </c>
      <c r="N29" s="15" t="s">
        <v>44</v>
      </c>
      <c r="O29" s="15" t="s">
        <v>149</v>
      </c>
      <c r="P29" s="15" t="s">
        <v>150</v>
      </c>
    </row>
    <row r="30" spans="1:37" x14ac:dyDescent="0.3">
      <c r="A30" s="15" t="s">
        <v>151</v>
      </c>
      <c r="B30" s="34">
        <f>D14</f>
        <v>0.82659017211274632</v>
      </c>
      <c r="C30" s="36">
        <v>1</v>
      </c>
      <c r="M30" s="35" t="str">
        <f>A2</f>
        <v>SNO medel</v>
      </c>
      <c r="N30" s="35">
        <f>B2</f>
        <v>3.2812500000000001E-2</v>
      </c>
      <c r="O30" s="27">
        <v>2.0833333333333332E-2</v>
      </c>
      <c r="P30" s="27">
        <v>2.4305555555555556E-2</v>
      </c>
    </row>
    <row r="31" spans="1:37" x14ac:dyDescent="0.3">
      <c r="A31" s="15" t="s">
        <v>152</v>
      </c>
      <c r="B31" s="34">
        <f>G14</f>
        <v>0.99888109042823736</v>
      </c>
      <c r="C31" s="36">
        <v>1</v>
      </c>
      <c r="M31" s="15" t="str">
        <f>A3</f>
        <v>OK Tor medel</v>
      </c>
      <c r="N31" s="35">
        <v>2.9398148148148149E-2</v>
      </c>
      <c r="O31" s="27">
        <v>2.0833333333333332E-2</v>
      </c>
      <c r="P31" s="27">
        <v>2.4305555555555556E-2</v>
      </c>
    </row>
    <row r="32" spans="1:37" x14ac:dyDescent="0.3">
      <c r="A32" s="15" t="s">
        <v>153</v>
      </c>
      <c r="B32" s="34">
        <f>J14</f>
        <v>0.96983043382514866</v>
      </c>
      <c r="C32" s="36">
        <v>1</v>
      </c>
      <c r="M32" s="15" t="str">
        <f>A5</f>
        <v>Trosabygdens OK medel</v>
      </c>
      <c r="N32" s="35">
        <f>B5</f>
        <v>2.9398148148148149E-2</v>
      </c>
      <c r="O32" s="27">
        <v>2.0833333333333332E-2</v>
      </c>
      <c r="P32" s="27">
        <v>2.4305555555555556E-2</v>
      </c>
    </row>
    <row r="33" spans="1:16" x14ac:dyDescent="0.3">
      <c r="A33" s="15" t="s">
        <v>154</v>
      </c>
      <c r="B33" s="34">
        <f>M14</f>
        <v>1.0268014576231339</v>
      </c>
      <c r="C33" s="36">
        <v>1</v>
      </c>
      <c r="M33" s="15" t="str">
        <f>A4</f>
        <v>Ärla IF medel</v>
      </c>
      <c r="N33" s="35">
        <f>B4</f>
        <v>2.1099537037037038E-2</v>
      </c>
      <c r="O33" s="27">
        <v>2.0833333333333332E-2</v>
      </c>
      <c r="P33" s="27">
        <v>2.4305555555555556E-2</v>
      </c>
    </row>
    <row r="34" spans="1:16" x14ac:dyDescent="0.3">
      <c r="A34" s="15" t="s">
        <v>155</v>
      </c>
      <c r="B34" s="34">
        <f>P14</f>
        <v>0.96146564205368057</v>
      </c>
      <c r="C34" s="36">
        <v>1</v>
      </c>
      <c r="M34" s="15" t="str">
        <f>A6</f>
        <v>Strängnäs Malmby medel</v>
      </c>
      <c r="N34" s="35">
        <f>B6</f>
        <v>1.9247685185185184E-2</v>
      </c>
      <c r="O34" s="27">
        <v>2.0833333333333332E-2</v>
      </c>
      <c r="P34" s="27">
        <v>2.4305555555555556E-2</v>
      </c>
    </row>
    <row r="35" spans="1:16" x14ac:dyDescent="0.3">
      <c r="A35" s="15" t="s">
        <v>156</v>
      </c>
      <c r="B35" s="34">
        <f>S14</f>
        <v>1.170509125840538</v>
      </c>
      <c r="C35" s="36">
        <v>1</v>
      </c>
    </row>
    <row r="36" spans="1:16" x14ac:dyDescent="0.3">
      <c r="A36" s="15" t="s">
        <v>157</v>
      </c>
      <c r="B36" s="34">
        <f>V14</f>
        <v>1.0954331353676019</v>
      </c>
      <c r="C36" s="36">
        <v>1</v>
      </c>
      <c r="M36" s="15" t="s">
        <v>43</v>
      </c>
      <c r="N36" s="15" t="s">
        <v>47</v>
      </c>
      <c r="O36" s="15" t="s">
        <v>149</v>
      </c>
      <c r="P36" s="15" t="s">
        <v>150</v>
      </c>
    </row>
    <row r="37" spans="1:16" x14ac:dyDescent="0.3">
      <c r="A37" s="15" t="s">
        <v>158</v>
      </c>
      <c r="B37" s="34">
        <f>Y14</f>
        <v>1.0817222156327839</v>
      </c>
      <c r="C37" s="36">
        <v>1</v>
      </c>
      <c r="M37" s="27" t="str">
        <f>A2</f>
        <v>SNO medel</v>
      </c>
      <c r="N37" s="27">
        <f>E2</f>
        <v>4.5370370370370366E-2</v>
      </c>
      <c r="O37" s="27">
        <v>2.0833333333333332E-2</v>
      </c>
      <c r="P37" s="27">
        <v>2.4305555555555556E-2</v>
      </c>
    </row>
    <row r="38" spans="1:16" x14ac:dyDescent="0.3">
      <c r="A38" s="15" t="s">
        <v>159</v>
      </c>
      <c r="B38" s="34">
        <f>AB14</f>
        <v>1.1364909006066259</v>
      </c>
      <c r="C38" s="36">
        <v>1</v>
      </c>
      <c r="M38" s="27" t="str">
        <f t="shared" ref="M38:M41" si="63">A3</f>
        <v>OK Tor medel</v>
      </c>
      <c r="N38" s="27">
        <f t="shared" ref="N38:N41" si="64">E3</f>
        <v>2.6192129629629631E-2</v>
      </c>
      <c r="O38" s="27">
        <v>2.0833333333333332E-2</v>
      </c>
      <c r="P38" s="27">
        <v>2.4305555555555556E-2</v>
      </c>
    </row>
    <row r="39" spans="1:16" x14ac:dyDescent="0.3">
      <c r="A39" s="15" t="s">
        <v>160</v>
      </c>
      <c r="B39" s="34" t="e">
        <f>AE14</f>
        <v>#DIV/0!</v>
      </c>
      <c r="C39" s="36">
        <v>1</v>
      </c>
      <c r="M39" s="27" t="str">
        <f t="shared" si="63"/>
        <v>Ärla IF medel</v>
      </c>
      <c r="N39" s="27">
        <f t="shared" si="64"/>
        <v>2.1238425925925924E-2</v>
      </c>
      <c r="O39" s="27">
        <v>2.0833333333333332E-2</v>
      </c>
      <c r="P39" s="27">
        <v>2.4305555555555556E-2</v>
      </c>
    </row>
    <row r="40" spans="1:16" x14ac:dyDescent="0.3">
      <c r="A40" s="15" t="s">
        <v>161</v>
      </c>
      <c r="B40" s="34" t="e">
        <f>AH14</f>
        <v>#DIV/0!</v>
      </c>
      <c r="C40" s="36">
        <v>1</v>
      </c>
      <c r="M40" s="27" t="str">
        <f t="shared" si="63"/>
        <v>Trosabygdens OK medel</v>
      </c>
      <c r="N40" s="27">
        <f t="shared" si="64"/>
        <v>0</v>
      </c>
      <c r="O40" s="27">
        <v>2.0833333333333332E-2</v>
      </c>
      <c r="P40" s="27">
        <v>2.4305555555555556E-2</v>
      </c>
    </row>
    <row r="41" spans="1:16" x14ac:dyDescent="0.3">
      <c r="M41" s="27" t="str">
        <f t="shared" si="63"/>
        <v>Strängnäs Malmby medel</v>
      </c>
      <c r="N41" s="27">
        <f t="shared" si="64"/>
        <v>0</v>
      </c>
      <c r="O41" s="27">
        <v>2.0833333333333332E-2</v>
      </c>
      <c r="P41" s="27">
        <v>2.4305555555555556E-2</v>
      </c>
    </row>
    <row r="43" spans="1:16" x14ac:dyDescent="0.3">
      <c r="A43" s="15" t="s">
        <v>162</v>
      </c>
      <c r="M43" s="27" t="s">
        <v>43</v>
      </c>
      <c r="N43" s="27" t="s">
        <v>50</v>
      </c>
      <c r="O43" s="27" t="s">
        <v>149</v>
      </c>
      <c r="P43" s="27" t="s">
        <v>150</v>
      </c>
    </row>
    <row r="44" spans="1:16" x14ac:dyDescent="0.3">
      <c r="A44" s="15" t="s">
        <v>0</v>
      </c>
      <c r="B44" s="15" t="s">
        <v>147</v>
      </c>
      <c r="C44" s="15" t="s">
        <v>148</v>
      </c>
      <c r="M44" s="15" t="str">
        <f>A2</f>
        <v>SNO medel</v>
      </c>
      <c r="N44" s="27">
        <f>H2</f>
        <v>2.8287037037037038E-2</v>
      </c>
      <c r="O44" s="27">
        <v>1.7361111111111112E-2</v>
      </c>
      <c r="P44" s="27">
        <v>2.0833333333333332E-2</v>
      </c>
    </row>
    <row r="45" spans="1:16" x14ac:dyDescent="0.3">
      <c r="A45" s="15" t="s">
        <v>151</v>
      </c>
      <c r="B45" s="34">
        <f>D16</f>
        <v>0.76254050550874908</v>
      </c>
      <c r="C45" s="36">
        <v>1</v>
      </c>
      <c r="M45" s="15" t="str">
        <f>A5</f>
        <v>Trosabygdens OK medel</v>
      </c>
      <c r="N45" s="27">
        <f>H5</f>
        <v>2.521990740740741E-2</v>
      </c>
      <c r="O45" s="27">
        <v>1.7361111111111112E-2</v>
      </c>
      <c r="P45" s="27">
        <v>2.0833333333333332E-2</v>
      </c>
    </row>
    <row r="46" spans="1:16" x14ac:dyDescent="0.3">
      <c r="A46" s="15" t="s">
        <v>152</v>
      </c>
      <c r="B46" s="34">
        <f>G16</f>
        <v>0.80505415162454863</v>
      </c>
      <c r="C46" s="36">
        <v>1</v>
      </c>
      <c r="M46" s="15" t="str">
        <f>A6</f>
        <v>Strängnäs Malmby medel</v>
      </c>
      <c r="N46" s="27">
        <f>H6</f>
        <v>2.0648148148148148E-2</v>
      </c>
      <c r="O46" s="27">
        <v>1.7361111111111112E-2</v>
      </c>
      <c r="P46" s="27">
        <v>2.0833333333333332E-2</v>
      </c>
    </row>
    <row r="47" spans="1:16" x14ac:dyDescent="0.3">
      <c r="A47" s="15" t="s">
        <v>153</v>
      </c>
      <c r="B47" s="34">
        <f>J16</f>
        <v>0.7982536764705882</v>
      </c>
      <c r="C47" s="36">
        <v>1</v>
      </c>
      <c r="M47" s="15" t="str">
        <f>A3</f>
        <v>OK Tor medel</v>
      </c>
      <c r="N47" s="27">
        <f>H3</f>
        <v>2.0358796296296295E-2</v>
      </c>
      <c r="O47" s="27">
        <v>1.7361111111111112E-2</v>
      </c>
      <c r="P47" s="27">
        <v>2.0833333333333332E-2</v>
      </c>
    </row>
    <row r="48" spans="1:16" x14ac:dyDescent="0.3">
      <c r="A48" s="15" t="s">
        <v>154</v>
      </c>
      <c r="B48" s="34">
        <f>M16</f>
        <v>0.80828756864702966</v>
      </c>
      <c r="C48" s="36">
        <v>1</v>
      </c>
      <c r="M48" s="15" t="str">
        <f>A4</f>
        <v>Ärla IF medel</v>
      </c>
      <c r="N48" s="27">
        <f>H4</f>
        <v>1.9143518518518518E-2</v>
      </c>
      <c r="O48" s="27">
        <v>1.7361111111111112E-2</v>
      </c>
      <c r="P48" s="27">
        <v>2.0833333333333332E-2</v>
      </c>
    </row>
    <row r="49" spans="1:16" x14ac:dyDescent="0.3">
      <c r="A49" s="15" t="s">
        <v>155</v>
      </c>
      <c r="B49" s="34">
        <f>P16</f>
        <v>0.79969650986342944</v>
      </c>
      <c r="C49" s="36">
        <v>1</v>
      </c>
    </row>
    <row r="50" spans="1:16" x14ac:dyDescent="0.3">
      <c r="A50" s="15" t="s">
        <v>156</v>
      </c>
      <c r="B50" s="34">
        <f>S16</f>
        <v>0.80702702702702689</v>
      </c>
      <c r="C50" s="36">
        <v>1</v>
      </c>
      <c r="M50" s="27" t="s">
        <v>43</v>
      </c>
      <c r="N50" s="27" t="s">
        <v>53</v>
      </c>
      <c r="O50" s="27" t="s">
        <v>149</v>
      </c>
      <c r="P50" s="27" t="s">
        <v>150</v>
      </c>
    </row>
    <row r="51" spans="1:16" x14ac:dyDescent="0.3">
      <c r="A51" s="15" t="s">
        <v>157</v>
      </c>
      <c r="B51" s="34">
        <f>V16</f>
        <v>0.83553766532489926</v>
      </c>
      <c r="C51" s="36">
        <v>1</v>
      </c>
      <c r="M51" s="15" t="str">
        <f>A2</f>
        <v>SNO medel</v>
      </c>
      <c r="N51" s="27">
        <f>K2</f>
        <v>2.8182870370370372E-2</v>
      </c>
      <c r="O51" s="27">
        <v>1.7361111111111112E-2</v>
      </c>
      <c r="P51" s="27">
        <v>2.0833333333333332E-2</v>
      </c>
    </row>
    <row r="52" spans="1:16" x14ac:dyDescent="0.3">
      <c r="A52" s="15" t="s">
        <v>158</v>
      </c>
      <c r="B52" s="34">
        <f>Y16</f>
        <v>0.76282051282051277</v>
      </c>
      <c r="C52" s="36">
        <v>1</v>
      </c>
      <c r="M52" s="15" t="str">
        <f>A6</f>
        <v>Strängnäs Malmby medel</v>
      </c>
      <c r="N52" s="27">
        <f>K6</f>
        <v>2.7615740740740743E-2</v>
      </c>
      <c r="O52" s="27">
        <v>1.7361111111111112E-2</v>
      </c>
      <c r="P52" s="27">
        <v>2.0833333333333332E-2</v>
      </c>
    </row>
    <row r="53" spans="1:16" x14ac:dyDescent="0.3">
      <c r="A53" s="15" t="s">
        <v>159</v>
      </c>
      <c r="B53" s="34">
        <f>AB16</f>
        <v>0.77412731006160174</v>
      </c>
      <c r="C53" s="36">
        <v>1</v>
      </c>
      <c r="M53" s="15" t="str">
        <f>A5</f>
        <v>Trosabygdens OK medel</v>
      </c>
      <c r="N53" s="27">
        <f>K5</f>
        <v>2.0578703703703703E-2</v>
      </c>
      <c r="O53" s="27">
        <v>1.7361111111111112E-2</v>
      </c>
      <c r="P53" s="27">
        <v>2.0833333333333332E-2</v>
      </c>
    </row>
    <row r="54" spans="1:16" x14ac:dyDescent="0.3">
      <c r="A54" s="15" t="s">
        <v>160</v>
      </c>
      <c r="B54" s="34" t="e">
        <f>AE16</f>
        <v>#DIV/0!</v>
      </c>
      <c r="C54" s="36">
        <v>1</v>
      </c>
      <c r="M54" s="15" t="str">
        <f>A3</f>
        <v>OK Tor medel</v>
      </c>
      <c r="N54" s="27">
        <f>K3</f>
        <v>1.9606481481481482E-2</v>
      </c>
      <c r="O54" s="27">
        <v>1.7361111111111112E-2</v>
      </c>
      <c r="P54" s="27">
        <v>2.0833333333333332E-2</v>
      </c>
    </row>
    <row r="55" spans="1:16" x14ac:dyDescent="0.3">
      <c r="A55" s="15" t="s">
        <v>161</v>
      </c>
      <c r="B55" s="34" t="e">
        <f>AH16</f>
        <v>#DIV/0!</v>
      </c>
      <c r="C55" s="36">
        <v>1</v>
      </c>
      <c r="M55" s="15" t="str">
        <f>A4</f>
        <v>Ärla IF medel</v>
      </c>
      <c r="N55" s="27">
        <f>K4</f>
        <v>1.7800925925925925E-2</v>
      </c>
      <c r="O55" s="27">
        <v>1.7361111111111112E-2</v>
      </c>
      <c r="P55" s="27">
        <v>2.0833333333333332E-2</v>
      </c>
    </row>
    <row r="57" spans="1:16" x14ac:dyDescent="0.3">
      <c r="M57" s="27" t="s">
        <v>43</v>
      </c>
      <c r="N57" s="27" t="s">
        <v>56</v>
      </c>
      <c r="O57" s="27" t="s">
        <v>149</v>
      </c>
      <c r="P57" s="27" t="s">
        <v>150</v>
      </c>
    </row>
    <row r="58" spans="1:16" x14ac:dyDescent="0.3">
      <c r="M58" s="15" t="str">
        <f>A2</f>
        <v>SNO medel</v>
      </c>
      <c r="N58" s="27">
        <f>N2</f>
        <v>2.6736111111111113E-2</v>
      </c>
      <c r="O58" s="27">
        <v>1.7361111111111112E-2</v>
      </c>
      <c r="P58" s="27">
        <v>2.0833333333333332E-2</v>
      </c>
    </row>
    <row r="59" spans="1:16" x14ac:dyDescent="0.3">
      <c r="A59" s="15" t="s">
        <v>163</v>
      </c>
      <c r="M59" s="15" t="str">
        <f>A5</f>
        <v>Trosabygdens OK medel</v>
      </c>
      <c r="N59" s="27">
        <f>N5</f>
        <v>2.0405092592592593E-2</v>
      </c>
      <c r="O59" s="27">
        <v>1.7361111111111112E-2</v>
      </c>
      <c r="P59" s="27">
        <v>2.0833333333333332E-2</v>
      </c>
    </row>
    <row r="60" spans="1:16" x14ac:dyDescent="0.3">
      <c r="A60" s="15" t="s">
        <v>0</v>
      </c>
      <c r="B60" s="15" t="s">
        <v>147</v>
      </c>
      <c r="C60" s="15" t="s">
        <v>148</v>
      </c>
      <c r="M60" s="15" t="str">
        <f>A3</f>
        <v>OK Tor medel</v>
      </c>
      <c r="N60" s="27">
        <f>N3</f>
        <v>1.9375E-2</v>
      </c>
      <c r="O60" s="27">
        <v>1.7361111111111112E-2</v>
      </c>
      <c r="P60" s="27">
        <v>2.0833333333333332E-2</v>
      </c>
    </row>
    <row r="61" spans="1:16" x14ac:dyDescent="0.3">
      <c r="A61" s="15" t="s">
        <v>151</v>
      </c>
      <c r="B61" s="34">
        <f>D18</f>
        <v>1.1074997205905348</v>
      </c>
      <c r="C61" s="36">
        <v>1</v>
      </c>
      <c r="M61" s="15" t="str">
        <f>A4</f>
        <v>Ärla IF medel</v>
      </c>
      <c r="N61" s="27">
        <f>N4</f>
        <v>1.8136574074074072E-2</v>
      </c>
      <c r="O61" s="27">
        <v>1.7361111111111112E-2</v>
      </c>
      <c r="P61" s="27">
        <v>2.0833333333333332E-2</v>
      </c>
    </row>
    <row r="62" spans="1:16" x14ac:dyDescent="0.3">
      <c r="A62" s="15" t="s">
        <v>152</v>
      </c>
      <c r="B62" s="34">
        <f>G18</f>
        <v>1.2476160561082481</v>
      </c>
      <c r="C62" s="36">
        <v>1</v>
      </c>
      <c r="M62" s="15" t="str">
        <f>A6</f>
        <v>Strängnäs Malmby medel</v>
      </c>
      <c r="N62" s="27">
        <f>N6</f>
        <v>1.7291666666666667E-2</v>
      </c>
      <c r="O62" s="27">
        <v>1.7361111111111112E-2</v>
      </c>
      <c r="P62" s="27">
        <v>2.0833333333333332E-2</v>
      </c>
    </row>
    <row r="63" spans="1:16" x14ac:dyDescent="0.3">
      <c r="A63" s="15" t="s">
        <v>153</v>
      </c>
      <c r="B63" s="34">
        <f>J18</f>
        <v>1.2147176199888901</v>
      </c>
      <c r="C63" s="36">
        <v>1</v>
      </c>
    </row>
    <row r="64" spans="1:16" x14ac:dyDescent="0.3">
      <c r="A64" s="15" t="s">
        <v>154</v>
      </c>
      <c r="B64" s="34">
        <f>M18</f>
        <v>1.2778121999501388</v>
      </c>
      <c r="C64" s="36">
        <v>1</v>
      </c>
      <c r="M64" s="27" t="s">
        <v>43</v>
      </c>
      <c r="N64" s="27" t="s">
        <v>59</v>
      </c>
      <c r="O64" s="27" t="s">
        <v>149</v>
      </c>
      <c r="P64" s="27" t="s">
        <v>150</v>
      </c>
    </row>
    <row r="65" spans="1:16" x14ac:dyDescent="0.3">
      <c r="A65" s="15" t="s">
        <v>155</v>
      </c>
      <c r="B65" s="34">
        <f>P18</f>
        <v>1.2014416699211121</v>
      </c>
      <c r="C65" s="36">
        <v>1</v>
      </c>
      <c r="M65" s="15" t="str">
        <f>A2</f>
        <v>SNO medel</v>
      </c>
      <c r="N65" s="27">
        <f>Q2</f>
        <v>2.5289351851851851E-2</v>
      </c>
      <c r="O65" s="27">
        <v>1.7361111111111112E-2</v>
      </c>
      <c r="P65" s="27">
        <v>2.0833333333333332E-2</v>
      </c>
    </row>
    <row r="66" spans="1:16" x14ac:dyDescent="0.3">
      <c r="A66" s="15" t="s">
        <v>156</v>
      </c>
      <c r="B66" s="34">
        <f>S18</f>
        <v>1.4331676848876644</v>
      </c>
      <c r="C66" s="36">
        <v>1</v>
      </c>
      <c r="M66" s="15" t="str">
        <f>A5</f>
        <v>Trosabygdens OK medel</v>
      </c>
      <c r="N66" s="27">
        <f>Q5</f>
        <v>2.3854166666666666E-2</v>
      </c>
      <c r="O66" s="27">
        <v>1.7361111111111112E-2</v>
      </c>
      <c r="P66" s="27">
        <v>2.0833333333333332E-2</v>
      </c>
    </row>
    <row r="67" spans="1:16" x14ac:dyDescent="0.3">
      <c r="A67" s="15" t="s">
        <v>157</v>
      </c>
      <c r="B67" s="34">
        <f>V18</f>
        <v>1.3255776021649099</v>
      </c>
      <c r="C67" s="36">
        <v>1</v>
      </c>
      <c r="M67" s="15" t="str">
        <f>A6</f>
        <v>Strängnäs Malmby medel</v>
      </c>
      <c r="N67" s="27">
        <f>Q6</f>
        <v>2.2916666666666669E-2</v>
      </c>
      <c r="O67" s="27">
        <v>1.7361111111111112E-2</v>
      </c>
      <c r="P67" s="27">
        <v>2.0833333333333332E-2</v>
      </c>
    </row>
    <row r="68" spans="1:16" x14ac:dyDescent="0.3">
      <c r="A68" s="15" t="s">
        <v>158</v>
      </c>
      <c r="B68" s="34">
        <f>Y18</f>
        <v>1.408207738208777</v>
      </c>
      <c r="C68" s="36">
        <v>1</v>
      </c>
      <c r="M68" s="15" t="str">
        <f>A4</f>
        <v>Ärla IF medel</v>
      </c>
      <c r="N68" s="27">
        <f>Q4</f>
        <v>1.6944444444444443E-2</v>
      </c>
      <c r="O68" s="27">
        <v>1.7361111111111112E-2</v>
      </c>
      <c r="P68" s="27">
        <v>2.0833333333333332E-2</v>
      </c>
    </row>
    <row r="69" spans="1:16" x14ac:dyDescent="0.3">
      <c r="A69" s="15" t="s">
        <v>159</v>
      </c>
      <c r="B69" s="34">
        <f>AB18</f>
        <v>1.4627547885604992</v>
      </c>
      <c r="C69" s="36">
        <v>1</v>
      </c>
      <c r="M69" s="15" t="str">
        <f>A3</f>
        <v>OK Tor medel</v>
      </c>
      <c r="N69" s="27">
        <f>Q3</f>
        <v>1.6111111111111111E-2</v>
      </c>
      <c r="O69" s="27">
        <v>1.7361111111111112E-2</v>
      </c>
      <c r="P69" s="27">
        <v>2.0833333333333332E-2</v>
      </c>
    </row>
    <row r="70" spans="1:16" x14ac:dyDescent="0.3">
      <c r="A70" s="15" t="s">
        <v>160</v>
      </c>
      <c r="B70" s="34" t="e">
        <f>AE18</f>
        <v>#DIV/0!</v>
      </c>
      <c r="C70" s="36">
        <v>1</v>
      </c>
    </row>
    <row r="71" spans="1:16" x14ac:dyDescent="0.3">
      <c r="A71" s="15" t="s">
        <v>161</v>
      </c>
      <c r="B71" s="34">
        <f>AH18</f>
        <v>0</v>
      </c>
      <c r="C71" s="36">
        <v>1</v>
      </c>
      <c r="M71" s="27" t="s">
        <v>43</v>
      </c>
      <c r="N71" s="27" t="s">
        <v>62</v>
      </c>
      <c r="O71" s="27" t="s">
        <v>149</v>
      </c>
      <c r="P71" s="27" t="s">
        <v>150</v>
      </c>
    </row>
    <row r="72" spans="1:16" x14ac:dyDescent="0.3">
      <c r="M72" s="15" t="str">
        <f>A2</f>
        <v>SNO medel</v>
      </c>
      <c r="N72" s="27">
        <f>T2</f>
        <v>2.4675925925925924E-2</v>
      </c>
      <c r="O72" s="27">
        <v>1.7361111111111112E-2</v>
      </c>
      <c r="P72" s="27">
        <v>2.0833333333333332E-2</v>
      </c>
    </row>
    <row r="73" spans="1:16" x14ac:dyDescent="0.3">
      <c r="M73" s="15" t="str">
        <f>A5</f>
        <v>Trosabygdens OK medel</v>
      </c>
      <c r="N73" s="27">
        <f>T5</f>
        <v>2.0057870370370368E-2</v>
      </c>
      <c r="O73" s="27">
        <v>1.7361111111111112E-2</v>
      </c>
      <c r="P73" s="27">
        <v>2.0833333333333332E-2</v>
      </c>
    </row>
    <row r="74" spans="1:16" x14ac:dyDescent="0.3">
      <c r="M74" s="15" t="str">
        <f>A6</f>
        <v>Strängnäs Malmby medel</v>
      </c>
      <c r="N74" s="27">
        <f>T6</f>
        <v>1.9976851851851853E-2</v>
      </c>
      <c r="O74" s="27">
        <v>1.7361111111111112E-2</v>
      </c>
      <c r="P74" s="27">
        <v>2.0833333333333332E-2</v>
      </c>
    </row>
    <row r="75" spans="1:16" x14ac:dyDescent="0.3">
      <c r="A75" s="15" t="s">
        <v>164</v>
      </c>
      <c r="M75" s="15" t="str">
        <f>A4</f>
        <v>Ärla IF medel</v>
      </c>
      <c r="N75" s="27">
        <f>T4</f>
        <v>1.8506944444444444E-2</v>
      </c>
      <c r="O75" s="27">
        <v>1.7361111111111112E-2</v>
      </c>
      <c r="P75" s="27">
        <v>2.0833333333333332E-2</v>
      </c>
    </row>
    <row r="76" spans="1:16" x14ac:dyDescent="0.3">
      <c r="A76" s="15" t="s">
        <v>0</v>
      </c>
      <c r="B76" s="15" t="s">
        <v>147</v>
      </c>
      <c r="C76" s="15" t="s">
        <v>148</v>
      </c>
      <c r="M76" s="15" t="str">
        <f>A3</f>
        <v>OK Tor medel</v>
      </c>
      <c r="N76" s="27">
        <f>T3</f>
        <v>1.7881944444444443E-2</v>
      </c>
      <c r="O76" s="27">
        <v>1.7361111111111112E-2</v>
      </c>
      <c r="P76" s="27">
        <v>2.0833333333333332E-2</v>
      </c>
    </row>
    <row r="77" spans="1:16" x14ac:dyDescent="0.3">
      <c r="A77" s="15" t="s">
        <v>151</v>
      </c>
      <c r="B77" s="35">
        <f>B18</f>
        <v>6.4991501753865529E-3</v>
      </c>
      <c r="C77" s="38">
        <f>C18</f>
        <v>5.8683086366117659E-3</v>
      </c>
    </row>
    <row r="78" spans="1:16" x14ac:dyDescent="0.3">
      <c r="A78" s="15" t="s">
        <v>152</v>
      </c>
      <c r="B78" s="35">
        <f>E18</f>
        <v>6.3685793723047999E-3</v>
      </c>
      <c r="C78" s="38">
        <f>F18</f>
        <v>5.1045987594698257E-3</v>
      </c>
      <c r="M78" s="27" t="s">
        <v>43</v>
      </c>
      <c r="N78" s="27" t="s">
        <v>65</v>
      </c>
      <c r="O78" s="27" t="s">
        <v>149</v>
      </c>
      <c r="P78" s="27" t="s">
        <v>150</v>
      </c>
    </row>
    <row r="79" spans="1:16" x14ac:dyDescent="0.3">
      <c r="A79" s="15" t="s">
        <v>153</v>
      </c>
      <c r="B79" s="35">
        <f>H18</f>
        <v>5.8380312717286704E-3</v>
      </c>
      <c r="C79" s="38">
        <f>I18</f>
        <v>4.8060809982998897E-3</v>
      </c>
      <c r="M79" s="15" t="str">
        <f>A2</f>
        <v>SNO medel</v>
      </c>
      <c r="N79" s="27">
        <f>W2</f>
        <v>2.6168981481481477E-2</v>
      </c>
      <c r="O79" s="27">
        <v>1.7361111111111112E-2</v>
      </c>
      <c r="P79" s="27">
        <v>2.0833333333333332E-2</v>
      </c>
    </row>
    <row r="80" spans="1:16" x14ac:dyDescent="0.3">
      <c r="A80" s="15" t="s">
        <v>154</v>
      </c>
      <c r="B80" s="35">
        <f>K18</f>
        <v>6.2381979019829076E-3</v>
      </c>
      <c r="C80" s="38">
        <f>L18</f>
        <v>4.8819364083597938E-3</v>
      </c>
      <c r="M80" s="15" t="str">
        <f>A5</f>
        <v>Trosabygdens OK medel</v>
      </c>
      <c r="N80" s="27">
        <f>W5</f>
        <v>2.1087962962962961E-2</v>
      </c>
      <c r="O80" s="27">
        <v>1.7361111111111112E-2</v>
      </c>
      <c r="P80" s="27">
        <v>2.0833333333333332E-2</v>
      </c>
    </row>
    <row r="81" spans="1:16" x14ac:dyDescent="0.3">
      <c r="A81" s="15" t="s">
        <v>155</v>
      </c>
      <c r="B81" s="35">
        <f>N18</f>
        <v>6.2635660231288633E-3</v>
      </c>
      <c r="C81" s="38">
        <f>O18</f>
        <v>5.213375047612703E-3</v>
      </c>
      <c r="M81" s="15" t="str">
        <f t="shared" ref="M81" si="65">A4</f>
        <v>Ärla IF medel</v>
      </c>
      <c r="N81" s="27">
        <f t="shared" ref="N81" si="66">W4</f>
        <v>1.834490740740741E-2</v>
      </c>
      <c r="O81" s="27">
        <v>1.7361111111111112E-2</v>
      </c>
      <c r="P81" s="27">
        <v>2.0833333333333332E-2</v>
      </c>
    </row>
    <row r="82" spans="1:16" x14ac:dyDescent="0.3">
      <c r="A82" s="15" t="s">
        <v>156</v>
      </c>
      <c r="B82" s="35">
        <f>Q18</f>
        <v>7.5405916239390689E-3</v>
      </c>
      <c r="C82" s="38">
        <f>R18</f>
        <v>5.261485940167651E-3</v>
      </c>
      <c r="M82" s="15" t="str">
        <f>A6</f>
        <v>Strängnäs Malmby medel</v>
      </c>
      <c r="N82" s="27">
        <f>W6</f>
        <v>1.6967592592592593E-2</v>
      </c>
      <c r="O82" s="27">
        <v>1.7361111111111112E-2</v>
      </c>
      <c r="P82" s="27">
        <v>2.0833333333333332E-2</v>
      </c>
    </row>
    <row r="83" spans="1:16" x14ac:dyDescent="0.3">
      <c r="A83" s="15" t="s">
        <v>157</v>
      </c>
      <c r="B83" s="35">
        <f>T18</f>
        <v>8.5585124563720104E-3</v>
      </c>
      <c r="C83" s="38">
        <f>U18</f>
        <v>6.4564401528770547E-3</v>
      </c>
      <c r="M83" s="15" t="str">
        <f>A3</f>
        <v>OK Tor medel</v>
      </c>
      <c r="N83" s="27">
        <f>W3</f>
        <v>1.5891203703703703E-2</v>
      </c>
      <c r="O83" s="27">
        <v>1.7361111111111112E-2</v>
      </c>
      <c r="P83" s="27">
        <v>2.0833333333333332E-2</v>
      </c>
    </row>
    <row r="84" spans="1:16" x14ac:dyDescent="0.3">
      <c r="A84" s="15" t="s">
        <v>158</v>
      </c>
      <c r="B84" s="35">
        <f>W18</f>
        <v>8.8170080927777415E-3</v>
      </c>
      <c r="C84" s="38">
        <f>X18</f>
        <v>6.2611558320172763E-3</v>
      </c>
    </row>
    <row r="85" spans="1:16" x14ac:dyDescent="0.3">
      <c r="A85" s="15" t="s">
        <v>159</v>
      </c>
      <c r="B85" s="35">
        <f>Z18</f>
        <v>9.8876518335481618E-3</v>
      </c>
      <c r="C85" s="38">
        <f>AA18</f>
        <v>6.759609957099252E-3</v>
      </c>
      <c r="M85" s="27" t="s">
        <v>43</v>
      </c>
      <c r="N85" s="27" t="s">
        <v>68</v>
      </c>
      <c r="O85" s="27" t="s">
        <v>149</v>
      </c>
      <c r="P85" s="27" t="s">
        <v>150</v>
      </c>
    </row>
    <row r="86" spans="1:16" x14ac:dyDescent="0.3">
      <c r="A86" s="15" t="s">
        <v>160</v>
      </c>
      <c r="B86" s="35" t="e">
        <f>AC18</f>
        <v>#DIV/0!</v>
      </c>
      <c r="C86" s="38">
        <f>AD18</f>
        <v>8.5368753108418152E-3</v>
      </c>
      <c r="M86" s="15" t="str">
        <f>A2</f>
        <v>SNO medel</v>
      </c>
      <c r="N86" s="27">
        <f>Z2</f>
        <v>2.8935185185185185E-2</v>
      </c>
      <c r="O86" s="27">
        <v>1.7361111111111112E-2</v>
      </c>
      <c r="P86" s="27">
        <v>2.0833333333333332E-2</v>
      </c>
    </row>
    <row r="87" spans="1:16" x14ac:dyDescent="0.3">
      <c r="A87" s="15" t="s">
        <v>161</v>
      </c>
      <c r="B87" s="35">
        <f>AF18</f>
        <v>0</v>
      </c>
      <c r="C87" s="38">
        <f>AG18</f>
        <v>1.1190844463234203E-2</v>
      </c>
      <c r="M87" s="15" t="str">
        <f>A6</f>
        <v>Strängnäs Malmby medel</v>
      </c>
      <c r="N87" s="27">
        <f>Z6</f>
        <v>1.8888888888888889E-2</v>
      </c>
      <c r="O87" s="27">
        <v>1.7361111111111112E-2</v>
      </c>
      <c r="P87" s="27">
        <v>2.0833333333333332E-2</v>
      </c>
    </row>
    <row r="88" spans="1:16" x14ac:dyDescent="0.3">
      <c r="M88" s="15" t="str">
        <f>A5</f>
        <v>Trosabygdens OK medel</v>
      </c>
      <c r="N88" s="27">
        <f>Z5</f>
        <v>1.8842592592592591E-2</v>
      </c>
      <c r="O88" s="27">
        <v>1.7361111111111112E-2</v>
      </c>
      <c r="P88" s="27">
        <v>2.0833333333333332E-2</v>
      </c>
    </row>
    <row r="89" spans="1:16" x14ac:dyDescent="0.3">
      <c r="M89" s="15" t="str">
        <f>A4</f>
        <v>Ärla IF medel</v>
      </c>
      <c r="N89" s="27">
        <f>Z4</f>
        <v>1.7071759259259259E-2</v>
      </c>
      <c r="O89" s="27">
        <v>1.7361111111111112E-2</v>
      </c>
      <c r="P89" s="27">
        <v>2.0833333333333332E-2</v>
      </c>
    </row>
    <row r="90" spans="1:16" x14ac:dyDescent="0.3">
      <c r="M90" s="15" t="str">
        <f>A3</f>
        <v>OK Tor medel</v>
      </c>
      <c r="N90" s="27">
        <f>Z3</f>
        <v>1.6180555555555556E-2</v>
      </c>
      <c r="O90" s="27">
        <v>1.7361111111111112E-2</v>
      </c>
      <c r="P90" s="27">
        <v>2.0833333333333332E-2</v>
      </c>
    </row>
    <row r="92" spans="1:16" x14ac:dyDescent="0.3">
      <c r="M92" s="27" t="s">
        <v>43</v>
      </c>
      <c r="N92" s="27" t="s">
        <v>71</v>
      </c>
      <c r="O92" s="27" t="s">
        <v>149</v>
      </c>
      <c r="P92" s="27" t="s">
        <v>150</v>
      </c>
    </row>
    <row r="93" spans="1:16" x14ac:dyDescent="0.3">
      <c r="M93" s="15" t="str">
        <f>A2</f>
        <v>SNO medel</v>
      </c>
      <c r="N93" s="27">
        <f>AC2</f>
        <v>2.809027777777778E-2</v>
      </c>
      <c r="O93" s="27">
        <v>1.7361111111111112E-2</v>
      </c>
      <c r="P93" s="27">
        <v>2.0833333333333332E-2</v>
      </c>
    </row>
    <row r="94" spans="1:16" x14ac:dyDescent="0.3">
      <c r="M94" s="15" t="str">
        <f>A5</f>
        <v>Trosabygdens OK medel</v>
      </c>
      <c r="N94" s="27">
        <f>AC5</f>
        <v>2.0694444444444446E-2</v>
      </c>
      <c r="O94" s="27">
        <v>1.7361111111111112E-2</v>
      </c>
      <c r="P94" s="27">
        <v>2.0833333333333332E-2</v>
      </c>
    </row>
    <row r="95" spans="1:16" x14ac:dyDescent="0.3">
      <c r="M95" s="15" t="str">
        <f>A6</f>
        <v>Strängnäs Malmby medel</v>
      </c>
      <c r="N95" s="27">
        <f>AC6</f>
        <v>2.0092592592592592E-2</v>
      </c>
      <c r="O95" s="27">
        <v>1.7361111111111112E-2</v>
      </c>
      <c r="P95" s="27">
        <v>2.0833333333333332E-2</v>
      </c>
    </row>
    <row r="96" spans="1:16" x14ac:dyDescent="0.3">
      <c r="M96" s="15" t="str">
        <f>A4</f>
        <v>Ärla IF medel</v>
      </c>
      <c r="N96" s="27">
        <f>AC4</f>
        <v>1.9166666666666669E-2</v>
      </c>
      <c r="O96" s="27">
        <v>1.7361111111111112E-2</v>
      </c>
      <c r="P96" s="27">
        <v>2.0833333333333332E-2</v>
      </c>
    </row>
    <row r="97" spans="13:16" x14ac:dyDescent="0.3">
      <c r="M97" s="15" t="str">
        <f>A3</f>
        <v>OK Tor medel</v>
      </c>
      <c r="N97" s="27">
        <f>AC3</f>
        <v>1.5879629629629629E-2</v>
      </c>
      <c r="O97" s="27">
        <v>1.7361111111111112E-2</v>
      </c>
      <c r="P97" s="27">
        <v>2.0833333333333332E-2</v>
      </c>
    </row>
    <row r="99" spans="13:16" x14ac:dyDescent="0.3">
      <c r="M99" s="27" t="s">
        <v>43</v>
      </c>
      <c r="N99" s="27" t="s">
        <v>74</v>
      </c>
      <c r="O99" s="27" t="s">
        <v>149</v>
      </c>
      <c r="P99" s="27" t="s">
        <v>150</v>
      </c>
    </row>
    <row r="100" spans="13:16" x14ac:dyDescent="0.3">
      <c r="M100" s="15" t="str">
        <f>A2</f>
        <v>SNO medel</v>
      </c>
      <c r="N100" s="27">
        <f>AF2</f>
        <v>2.6493055555555558E-2</v>
      </c>
      <c r="O100" s="27">
        <v>1.7361111111111112E-2</v>
      </c>
      <c r="P100" s="27">
        <v>2.0833333333333332E-2</v>
      </c>
    </row>
    <row r="101" spans="13:16" x14ac:dyDescent="0.3">
      <c r="M101" s="15" t="str">
        <f>A4</f>
        <v>Ärla IF medel</v>
      </c>
      <c r="N101" s="27">
        <f>AF4</f>
        <v>2.5509259259259259E-2</v>
      </c>
      <c r="O101" s="27">
        <v>1.7361111111111112E-2</v>
      </c>
      <c r="P101" s="27">
        <v>2.0833333333333332E-2</v>
      </c>
    </row>
    <row r="102" spans="13:16" x14ac:dyDescent="0.3">
      <c r="M102" s="15" t="str">
        <f>A5</f>
        <v>Trosabygdens OK medel</v>
      </c>
      <c r="N102" s="27">
        <f>AF5</f>
        <v>2.0983796296296296E-2</v>
      </c>
      <c r="O102" s="27">
        <v>1.7361111111111112E-2</v>
      </c>
      <c r="P102" s="27">
        <v>2.0833333333333332E-2</v>
      </c>
    </row>
    <row r="103" spans="13:16" x14ac:dyDescent="0.3">
      <c r="M103" s="15" t="str">
        <f>A3</f>
        <v>OK Tor medel</v>
      </c>
      <c r="N103" s="27">
        <f>AF3</f>
        <v>2.0081018518518519E-2</v>
      </c>
      <c r="O103" s="27">
        <v>1.7361111111111112E-2</v>
      </c>
      <c r="P103" s="27">
        <v>2.0833333333333332E-2</v>
      </c>
    </row>
    <row r="104" spans="13:16" x14ac:dyDescent="0.3">
      <c r="M104" s="15" t="str">
        <f>A6</f>
        <v>Strängnäs Malmby medel</v>
      </c>
      <c r="N104" s="27">
        <f>AF6</f>
        <v>1.9756944444444445E-2</v>
      </c>
      <c r="O104" s="27">
        <v>1.7361111111111112E-2</v>
      </c>
      <c r="P104" s="27">
        <v>2.0833333333333332E-2</v>
      </c>
    </row>
    <row r="106" spans="13:16" x14ac:dyDescent="0.3">
      <c r="M106" s="27" t="s">
        <v>43</v>
      </c>
      <c r="N106" s="27" t="s">
        <v>77</v>
      </c>
      <c r="O106" s="27" t="s">
        <v>149</v>
      </c>
      <c r="P106" s="27" t="s">
        <v>150</v>
      </c>
    </row>
    <row r="107" spans="13:16" x14ac:dyDescent="0.3">
      <c r="M107" s="15" t="str">
        <f>A5</f>
        <v>Trosabygdens OK medel</v>
      </c>
      <c r="N107" s="27">
        <f>AI5</f>
        <v>2.5497685185185189E-2</v>
      </c>
      <c r="O107" s="27">
        <v>1.7361111111111112E-2</v>
      </c>
      <c r="P107" s="27">
        <v>2.0833333333333332E-2</v>
      </c>
    </row>
    <row r="108" spans="13:16" x14ac:dyDescent="0.3">
      <c r="M108" s="15" t="str">
        <f>A2</f>
        <v>SNO medel</v>
      </c>
      <c r="N108" s="27">
        <f>AI2</f>
        <v>1.8715277777777779E-2</v>
      </c>
      <c r="O108" s="27">
        <v>1.7361111111111112E-2</v>
      </c>
      <c r="P108" s="27">
        <v>2.0833333333333332E-2</v>
      </c>
    </row>
    <row r="109" spans="13:16" x14ac:dyDescent="0.3">
      <c r="M109" s="15" t="str">
        <f t="shared" ref="M109" si="67">A4</f>
        <v>Ärla IF medel</v>
      </c>
      <c r="N109" s="27">
        <f t="shared" ref="N109" si="68">AI4</f>
        <v>1.8680555555555554E-2</v>
      </c>
      <c r="O109" s="27">
        <v>1.7361111111111112E-2</v>
      </c>
      <c r="P109" s="27">
        <v>2.0833333333333332E-2</v>
      </c>
    </row>
    <row r="110" spans="13:16" x14ac:dyDescent="0.3">
      <c r="M110" s="15" t="str">
        <f>A6</f>
        <v>Strängnäs Malmby medel</v>
      </c>
      <c r="N110" s="27">
        <f>AI6</f>
        <v>1.7615740740740741E-2</v>
      </c>
      <c r="O110" s="27">
        <v>1.7361111111111112E-2</v>
      </c>
      <c r="P110" s="27">
        <v>2.0833333333333332E-2</v>
      </c>
    </row>
    <row r="111" spans="13:16" x14ac:dyDescent="0.3">
      <c r="M111" s="15" t="str">
        <f>A3</f>
        <v>OK Tor medel</v>
      </c>
      <c r="N111" s="27">
        <f>AI3</f>
        <v>1.5879629629629629E-2</v>
      </c>
      <c r="O111" s="27">
        <v>1.7361111111111112E-2</v>
      </c>
      <c r="P111" s="27">
        <v>2.0833333333333332E-2</v>
      </c>
    </row>
    <row r="113" spans="13:16" x14ac:dyDescent="0.3">
      <c r="M113" s="27" t="s">
        <v>43</v>
      </c>
      <c r="N113" s="27" t="s">
        <v>80</v>
      </c>
      <c r="O113" s="27" t="s">
        <v>149</v>
      </c>
      <c r="P113" s="27" t="s">
        <v>150</v>
      </c>
    </row>
    <row r="114" spans="13:16" x14ac:dyDescent="0.3">
      <c r="M114" s="15" t="str">
        <f>A5</f>
        <v>Trosabygdens OK medel</v>
      </c>
      <c r="N114" s="27">
        <f>AL5</f>
        <v>2.8043981481481479E-2</v>
      </c>
      <c r="O114" s="27">
        <v>1.7361111111111112E-2</v>
      </c>
      <c r="P114" s="27">
        <v>2.0833333333333332E-2</v>
      </c>
    </row>
    <row r="115" spans="13:16" x14ac:dyDescent="0.3">
      <c r="M115" s="15" t="str">
        <f>A2</f>
        <v>SNO medel</v>
      </c>
      <c r="N115" s="27">
        <f>AL2</f>
        <v>2.7592592592592596E-2</v>
      </c>
      <c r="O115" s="27">
        <v>1.7361111111111112E-2</v>
      </c>
      <c r="P115" s="27">
        <v>2.0833333333333332E-2</v>
      </c>
    </row>
    <row r="116" spans="13:16" x14ac:dyDescent="0.3">
      <c r="M116" s="15" t="str">
        <f>A3</f>
        <v>OK Tor medel</v>
      </c>
      <c r="N116" s="27">
        <f>AL3</f>
        <v>2.3113425925925926E-2</v>
      </c>
      <c r="O116" s="27">
        <v>1.7361111111111112E-2</v>
      </c>
      <c r="P116" s="27">
        <v>2.0833333333333332E-2</v>
      </c>
    </row>
    <row r="117" spans="13:16" x14ac:dyDescent="0.3">
      <c r="M117" s="15" t="str">
        <f>A6</f>
        <v>Strängnäs Malmby medel</v>
      </c>
      <c r="N117" s="27">
        <f>AL6</f>
        <v>2.3043981481481481E-2</v>
      </c>
      <c r="O117" s="27">
        <v>1.7361111111111112E-2</v>
      </c>
      <c r="P117" s="27">
        <v>2.0833333333333332E-2</v>
      </c>
    </row>
    <row r="118" spans="13:16" x14ac:dyDescent="0.3">
      <c r="M118" s="15" t="str">
        <f>A4</f>
        <v>Ärla IF medel</v>
      </c>
      <c r="N118" s="27">
        <f>AL4</f>
        <v>2.2025462962962958E-2</v>
      </c>
      <c r="O118" s="27">
        <v>1.7361111111111112E-2</v>
      </c>
      <c r="P118" s="27">
        <v>2.0833333333333332E-2</v>
      </c>
    </row>
    <row r="120" spans="13:16" x14ac:dyDescent="0.3">
      <c r="M120" s="27" t="s">
        <v>43</v>
      </c>
      <c r="N120" s="27" t="s">
        <v>83</v>
      </c>
      <c r="O120" s="27" t="s">
        <v>149</v>
      </c>
      <c r="P120" s="27" t="s">
        <v>150</v>
      </c>
    </row>
    <row r="121" spans="13:16" x14ac:dyDescent="0.3">
      <c r="M121" s="15" t="str">
        <f>A5</f>
        <v>Trosabygdens OK medel</v>
      </c>
      <c r="N121" s="27">
        <f>AO5</f>
        <v>3.0740740740740739E-2</v>
      </c>
      <c r="O121" s="27">
        <v>1.7361111111111112E-2</v>
      </c>
      <c r="P121" s="27">
        <v>2.0833333333333332E-2</v>
      </c>
    </row>
    <row r="122" spans="13:16" x14ac:dyDescent="0.3">
      <c r="M122" s="15" t="str">
        <f>A2</f>
        <v>SNO medel</v>
      </c>
      <c r="N122" s="27">
        <f>AO2</f>
        <v>2.8055555555555556E-2</v>
      </c>
      <c r="O122" s="27">
        <v>1.7361111111111112E-2</v>
      </c>
      <c r="P122" s="27">
        <v>2.0833333333333332E-2</v>
      </c>
    </row>
    <row r="123" spans="13:16" x14ac:dyDescent="0.3">
      <c r="M123" s="15" t="str">
        <f t="shared" ref="M123" si="69">A4</f>
        <v>Ärla IF medel</v>
      </c>
      <c r="N123" s="27">
        <f t="shared" ref="N123" si="70">AO4</f>
        <v>1.9166666666666669E-2</v>
      </c>
      <c r="O123" s="27">
        <v>1.7361111111111112E-2</v>
      </c>
      <c r="P123" s="27">
        <v>2.0833333333333332E-2</v>
      </c>
    </row>
    <row r="124" spans="13:16" x14ac:dyDescent="0.3">
      <c r="M124" s="15" t="str">
        <f>A6</f>
        <v>Strängnäs Malmby medel</v>
      </c>
      <c r="N124" s="27">
        <f>AO6</f>
        <v>1.8275462962962962E-2</v>
      </c>
      <c r="O124" s="27">
        <v>1.7361111111111112E-2</v>
      </c>
      <c r="P124" s="27">
        <v>2.0833333333333332E-2</v>
      </c>
    </row>
    <row r="125" spans="13:16" x14ac:dyDescent="0.3">
      <c r="M125" s="15" t="str">
        <f>A3</f>
        <v>OK Tor medel</v>
      </c>
      <c r="N125" s="27">
        <f>AO3</f>
        <v>1.6793981481481483E-2</v>
      </c>
      <c r="O125" s="27">
        <v>1.7361111111111112E-2</v>
      </c>
      <c r="P125" s="27">
        <v>2.0833333333333332E-2</v>
      </c>
    </row>
    <row r="127" spans="13:16" x14ac:dyDescent="0.3">
      <c r="M127" s="27" t="s">
        <v>43</v>
      </c>
      <c r="N127" s="27" t="s">
        <v>86</v>
      </c>
      <c r="O127" s="27" t="s">
        <v>149</v>
      </c>
      <c r="P127" s="27" t="s">
        <v>150</v>
      </c>
    </row>
    <row r="128" spans="13:16" x14ac:dyDescent="0.3">
      <c r="M128" s="15" t="str">
        <f>A2</f>
        <v>SNO medel</v>
      </c>
      <c r="N128" s="27">
        <f>AR2</f>
        <v>2.508101851851852E-2</v>
      </c>
      <c r="O128" s="27">
        <v>1.7361111111111112E-2</v>
      </c>
      <c r="P128" s="27">
        <v>2.0833333333333332E-2</v>
      </c>
    </row>
    <row r="129" spans="13:16" x14ac:dyDescent="0.3">
      <c r="M129" s="15" t="str">
        <f>A5</f>
        <v>Trosabygdens OK medel</v>
      </c>
      <c r="N129" s="27">
        <f>AR5</f>
        <v>2.4710648148148148E-2</v>
      </c>
      <c r="O129" s="27">
        <v>1.7361111111111112E-2</v>
      </c>
      <c r="P129" s="27">
        <v>2.0833333333333332E-2</v>
      </c>
    </row>
    <row r="130" spans="13:16" x14ac:dyDescent="0.3">
      <c r="M130" s="15" t="str">
        <f>A6</f>
        <v>Strängnäs Malmby medel</v>
      </c>
      <c r="N130" s="27">
        <f>AR6</f>
        <v>2.1168981481481483E-2</v>
      </c>
      <c r="O130" s="27">
        <v>1.7361111111111112E-2</v>
      </c>
      <c r="P130" s="27">
        <v>2.0833333333333332E-2</v>
      </c>
    </row>
    <row r="131" spans="13:16" x14ac:dyDescent="0.3">
      <c r="M131" s="15" t="str">
        <f>A3</f>
        <v>OK Tor medel</v>
      </c>
      <c r="N131" s="27">
        <f>AR3</f>
        <v>2.0150462962962964E-2</v>
      </c>
      <c r="O131" s="27">
        <v>1.7361111111111112E-2</v>
      </c>
      <c r="P131" s="27">
        <v>2.0833333333333332E-2</v>
      </c>
    </row>
    <row r="132" spans="13:16" x14ac:dyDescent="0.3">
      <c r="M132" s="15" t="str">
        <f>A4</f>
        <v>Ärla IF medel</v>
      </c>
      <c r="N132" s="27">
        <f>AR4</f>
        <v>1.4444444444444446E-2</v>
      </c>
      <c r="O132" s="27">
        <v>1.7361111111111112E-2</v>
      </c>
      <c r="P132" s="27">
        <v>2.0833333333333332E-2</v>
      </c>
    </row>
    <row r="134" spans="13:16" x14ac:dyDescent="0.3">
      <c r="M134" s="27" t="s">
        <v>43</v>
      </c>
      <c r="N134" s="27" t="s">
        <v>89</v>
      </c>
      <c r="O134" s="27" t="s">
        <v>149</v>
      </c>
      <c r="P134" s="27" t="s">
        <v>150</v>
      </c>
    </row>
    <row r="135" spans="13:16" x14ac:dyDescent="0.3">
      <c r="M135" s="15" t="str">
        <f>A2</f>
        <v>SNO medel</v>
      </c>
      <c r="N135" s="27">
        <f>AU2</f>
        <v>2.0405092592592593E-2</v>
      </c>
      <c r="O135" s="27">
        <v>1.7361111111111112E-2</v>
      </c>
      <c r="P135" s="27">
        <v>2.0833333333333332E-2</v>
      </c>
    </row>
    <row r="136" spans="13:16" x14ac:dyDescent="0.3">
      <c r="M136" s="15" t="str">
        <f>A4</f>
        <v>Ärla IF medel</v>
      </c>
      <c r="N136" s="27">
        <f>AU4</f>
        <v>2.0312500000000001E-2</v>
      </c>
      <c r="O136" s="27">
        <v>1.7361111111111112E-2</v>
      </c>
      <c r="P136" s="27">
        <v>2.0833333333333332E-2</v>
      </c>
    </row>
    <row r="137" spans="13:16" x14ac:dyDescent="0.3">
      <c r="M137" s="15" t="str">
        <f>A5</f>
        <v>Trosabygdens OK medel</v>
      </c>
      <c r="N137" s="27">
        <f>AU5</f>
        <v>2.0081018518518519E-2</v>
      </c>
      <c r="O137" s="27">
        <v>1.7361111111111112E-2</v>
      </c>
      <c r="P137" s="27">
        <v>2.0833333333333332E-2</v>
      </c>
    </row>
    <row r="138" spans="13:16" x14ac:dyDescent="0.3">
      <c r="M138" s="15" t="str">
        <f>A6</f>
        <v>Strängnäs Malmby medel</v>
      </c>
      <c r="N138" s="27">
        <f>AU6</f>
        <v>1.9363425925925926E-2</v>
      </c>
      <c r="O138" s="27">
        <v>1.7361111111111112E-2</v>
      </c>
      <c r="P138" s="27">
        <v>2.0833333333333332E-2</v>
      </c>
    </row>
    <row r="139" spans="13:16" x14ac:dyDescent="0.3">
      <c r="M139" s="15" t="str">
        <f>A3</f>
        <v>OK Tor medel</v>
      </c>
      <c r="N139" s="27">
        <f>AU3</f>
        <v>1.741898148148148E-2</v>
      </c>
      <c r="O139" s="27">
        <v>1.7361111111111112E-2</v>
      </c>
      <c r="P139" s="27">
        <v>2.0833333333333332E-2</v>
      </c>
    </row>
    <row r="141" spans="13:16" x14ac:dyDescent="0.3">
      <c r="M141" s="27" t="s">
        <v>43</v>
      </c>
      <c r="N141" s="27" t="s">
        <v>92</v>
      </c>
      <c r="O141" s="27" t="s">
        <v>149</v>
      </c>
      <c r="P141" s="27" t="s">
        <v>150</v>
      </c>
    </row>
    <row r="142" spans="13:16" x14ac:dyDescent="0.3">
      <c r="M142" s="15" t="str">
        <f>A6</f>
        <v>Strängnäs Malmby medel</v>
      </c>
      <c r="N142" s="27">
        <f>AX6</f>
        <v>3.0601851851851852E-2</v>
      </c>
      <c r="O142" s="27">
        <v>1.7361111111111112E-2</v>
      </c>
      <c r="P142" s="27">
        <v>2.0833333333333332E-2</v>
      </c>
    </row>
    <row r="143" spans="13:16" x14ac:dyDescent="0.3">
      <c r="M143" s="15" t="str">
        <f>A2</f>
        <v>SNO medel</v>
      </c>
      <c r="N143" s="27">
        <f>AX2</f>
        <v>2.6018518518518521E-2</v>
      </c>
      <c r="O143" s="27">
        <v>1.7361111111111112E-2</v>
      </c>
      <c r="P143" s="27">
        <v>2.0833333333333332E-2</v>
      </c>
    </row>
    <row r="144" spans="13:16" x14ac:dyDescent="0.3">
      <c r="M144" s="15" t="str">
        <f>A4</f>
        <v>Ärla IF medel</v>
      </c>
      <c r="N144" s="27">
        <f>AX4</f>
        <v>1.9837962962962963E-2</v>
      </c>
      <c r="O144" s="27">
        <v>1.7361111111111112E-2</v>
      </c>
      <c r="P144" s="27">
        <v>2.0833333333333332E-2</v>
      </c>
    </row>
    <row r="145" spans="13:16" x14ac:dyDescent="0.3">
      <c r="M145" s="15" t="str">
        <f>A3</f>
        <v>OK Tor medel</v>
      </c>
      <c r="N145" s="27">
        <f>AX3</f>
        <v>1.8819444444444448E-2</v>
      </c>
      <c r="O145" s="27">
        <v>1.7361111111111112E-2</v>
      </c>
      <c r="P145" s="27">
        <v>2.0833333333333332E-2</v>
      </c>
    </row>
    <row r="146" spans="13:16" x14ac:dyDescent="0.3">
      <c r="M146" s="15" t="str">
        <f>A5</f>
        <v>Trosabygdens OK medel</v>
      </c>
      <c r="N146" s="27">
        <f>AX5</f>
        <v>1.7476851851851851E-2</v>
      </c>
      <c r="O146" s="27">
        <v>1.7361111111111112E-2</v>
      </c>
      <c r="P146" s="27">
        <v>2.0833333333333332E-2</v>
      </c>
    </row>
    <row r="148" spans="13:16" x14ac:dyDescent="0.3">
      <c r="M148" s="27" t="s">
        <v>43</v>
      </c>
      <c r="N148" s="27" t="s">
        <v>95</v>
      </c>
      <c r="O148" s="27" t="s">
        <v>149</v>
      </c>
      <c r="P148" s="27" t="s">
        <v>150</v>
      </c>
    </row>
    <row r="149" spans="13:16" x14ac:dyDescent="0.3">
      <c r="M149" s="15" t="str">
        <f>A2</f>
        <v>SNO medel</v>
      </c>
      <c r="N149" s="27">
        <f>BA2</f>
        <v>2.6446759259259264E-2</v>
      </c>
      <c r="O149" s="27">
        <v>1.7361111111111112E-2</v>
      </c>
      <c r="P149" s="27">
        <v>2.0833333333333332E-2</v>
      </c>
    </row>
    <row r="150" spans="13:16" x14ac:dyDescent="0.3">
      <c r="M150" s="15" t="str">
        <f>A4</f>
        <v>Ärla IF medel</v>
      </c>
      <c r="N150" s="27">
        <f>BA4</f>
        <v>1.9189814814814816E-2</v>
      </c>
      <c r="O150" s="27">
        <v>1.7361111111111112E-2</v>
      </c>
      <c r="P150" s="27">
        <v>2.0833333333333332E-2</v>
      </c>
    </row>
    <row r="151" spans="13:16" x14ac:dyDescent="0.3">
      <c r="M151" s="15" t="str">
        <f>A5</f>
        <v>Trosabygdens OK medel</v>
      </c>
      <c r="N151" s="27">
        <f>BA5</f>
        <v>1.8969907407407408E-2</v>
      </c>
      <c r="O151" s="27">
        <v>1.7361111111111112E-2</v>
      </c>
      <c r="P151" s="27">
        <v>2.0833333333333332E-2</v>
      </c>
    </row>
    <row r="152" spans="13:16" x14ac:dyDescent="0.3">
      <c r="M152" s="15" t="str">
        <f>A6</f>
        <v>Strängnäs Malmby medel</v>
      </c>
      <c r="N152" s="27">
        <f>BA6</f>
        <v>1.8206018518518517E-2</v>
      </c>
      <c r="O152" s="27">
        <v>1.7361111111111112E-2</v>
      </c>
      <c r="P152" s="27">
        <v>2.0833333333333332E-2</v>
      </c>
    </row>
    <row r="153" spans="13:16" x14ac:dyDescent="0.3">
      <c r="M153" s="15" t="str">
        <f>A3</f>
        <v>OK Tor medel</v>
      </c>
      <c r="N153" s="27">
        <f>BA3</f>
        <v>1.6400462962962964E-2</v>
      </c>
      <c r="O153" s="27">
        <v>1.7361111111111112E-2</v>
      </c>
      <c r="P153" s="27">
        <v>2.0833333333333332E-2</v>
      </c>
    </row>
    <row r="155" spans="13:16" x14ac:dyDescent="0.3">
      <c r="M155" s="27" t="s">
        <v>43</v>
      </c>
      <c r="N155" s="27" t="s">
        <v>101</v>
      </c>
      <c r="O155" s="27" t="s">
        <v>149</v>
      </c>
      <c r="P155" s="27" t="s">
        <v>150</v>
      </c>
    </row>
    <row r="156" spans="13:16" x14ac:dyDescent="0.3">
      <c r="M156" s="15" t="str">
        <f>A6</f>
        <v>Strängnäs Malmby medel</v>
      </c>
      <c r="N156" s="27">
        <f>BG6</f>
        <v>2.3310185185185187E-2</v>
      </c>
      <c r="O156" s="27">
        <v>1.7361111111111112E-2</v>
      </c>
      <c r="P156" s="27">
        <v>2.0833333333333332E-2</v>
      </c>
    </row>
    <row r="157" spans="13:16" x14ac:dyDescent="0.3">
      <c r="M157" s="15" t="str">
        <f>A2</f>
        <v>SNO medel</v>
      </c>
      <c r="N157" s="27">
        <f>BG2</f>
        <v>2.225694444444444E-2</v>
      </c>
      <c r="O157" s="27">
        <v>1.7361111111111112E-2</v>
      </c>
      <c r="P157" s="27">
        <v>2.0833333333333332E-2</v>
      </c>
    </row>
    <row r="158" spans="13:16" x14ac:dyDescent="0.3">
      <c r="M158" s="15" t="str">
        <f>A5</f>
        <v>Trosabygdens OK medel</v>
      </c>
      <c r="N158" s="27">
        <f>BG5</f>
        <v>2.0243055555555552E-2</v>
      </c>
      <c r="O158" s="27">
        <v>1.7361111111111112E-2</v>
      </c>
      <c r="P158" s="27">
        <v>2.0833333333333332E-2</v>
      </c>
    </row>
    <row r="159" spans="13:16" x14ac:dyDescent="0.3">
      <c r="M159" s="15" t="str">
        <f>A3</f>
        <v>OK Tor medel</v>
      </c>
      <c r="N159" s="27">
        <f>BG3</f>
        <v>1.7812499999999998E-2</v>
      </c>
      <c r="O159" s="27">
        <v>1.7361111111111112E-2</v>
      </c>
      <c r="P159" s="27">
        <v>2.0833333333333332E-2</v>
      </c>
    </row>
    <row r="160" spans="13:16" x14ac:dyDescent="0.3">
      <c r="M160" s="15" t="str">
        <f>A4</f>
        <v>Ärla IF medel</v>
      </c>
      <c r="N160" s="27">
        <f>BG4</f>
        <v>1.712962962962963E-2</v>
      </c>
      <c r="O160" s="27">
        <v>1.7361111111111112E-2</v>
      </c>
      <c r="P160" s="27">
        <v>2.0833333333333332E-2</v>
      </c>
    </row>
    <row r="162" spans="13:16" x14ac:dyDescent="0.3">
      <c r="M162" s="27" t="s">
        <v>43</v>
      </c>
      <c r="N162" s="27" t="s">
        <v>108</v>
      </c>
      <c r="O162" s="27" t="s">
        <v>165</v>
      </c>
      <c r="P162" s="27"/>
    </row>
    <row r="163" spans="13:16" x14ac:dyDescent="0.3">
      <c r="M163" s="15" t="str">
        <f>A2</f>
        <v>SNO medel</v>
      </c>
      <c r="N163" s="15">
        <f>BN2</f>
        <v>2.42</v>
      </c>
      <c r="O163" s="15">
        <v>2</v>
      </c>
    </row>
    <row r="164" spans="13:16" x14ac:dyDescent="0.3">
      <c r="M164" s="15" t="str">
        <f>A4</f>
        <v>Ärla IF medel</v>
      </c>
      <c r="N164" s="15">
        <f>BN4</f>
        <v>2.02</v>
      </c>
      <c r="O164" s="15">
        <v>2</v>
      </c>
    </row>
    <row r="165" spans="13:16" x14ac:dyDescent="0.3">
      <c r="M165" s="15" t="str">
        <f>A3</f>
        <v>OK Tor medel</v>
      </c>
      <c r="N165" s="15">
        <f>BN3</f>
        <v>0</v>
      </c>
      <c r="O165" s="15">
        <v>2</v>
      </c>
    </row>
    <row r="166" spans="13:16" x14ac:dyDescent="0.3">
      <c r="M166" s="15" t="str">
        <f>A5</f>
        <v>Trosabygdens OK medel</v>
      </c>
      <c r="N166" s="15">
        <f>BN5</f>
        <v>0</v>
      </c>
      <c r="O166" s="15">
        <v>2</v>
      </c>
    </row>
    <row r="167" spans="13:16" x14ac:dyDescent="0.3">
      <c r="M167" s="15" t="str">
        <f>A6</f>
        <v>Strängnäs Malmby medel</v>
      </c>
      <c r="N167" s="15">
        <f>BN6</f>
        <v>0</v>
      </c>
      <c r="O167" s="15">
        <v>2</v>
      </c>
    </row>
    <row r="169" spans="13:16" x14ac:dyDescent="0.3">
      <c r="M169" s="27" t="s">
        <v>43</v>
      </c>
      <c r="N169" s="27" t="s">
        <v>114</v>
      </c>
      <c r="O169" s="27" t="s">
        <v>165</v>
      </c>
    </row>
    <row r="170" spans="13:16" x14ac:dyDescent="0.3">
      <c r="M170" s="15" t="str">
        <f>A4</f>
        <v>Ärla IF medel</v>
      </c>
      <c r="N170" s="15">
        <f>BT4</f>
        <v>1.62</v>
      </c>
      <c r="O170" s="15">
        <v>1.5</v>
      </c>
    </row>
    <row r="171" spans="13:16" x14ac:dyDescent="0.3">
      <c r="M171" s="15" t="str">
        <f>A2</f>
        <v>SNO medel</v>
      </c>
      <c r="N171" s="15">
        <f>BT2</f>
        <v>0</v>
      </c>
      <c r="O171" s="15">
        <v>1.5</v>
      </c>
    </row>
    <row r="172" spans="13:16" x14ac:dyDescent="0.3">
      <c r="M172" s="15" t="str">
        <f>A3</f>
        <v>OK Tor medel</v>
      </c>
      <c r="N172" s="15">
        <f>BT3</f>
        <v>0</v>
      </c>
      <c r="O172" s="15">
        <v>1.5</v>
      </c>
    </row>
    <row r="173" spans="13:16" x14ac:dyDescent="0.3">
      <c r="M173" s="15" t="str">
        <f>A5</f>
        <v>Trosabygdens OK medel</v>
      </c>
      <c r="N173" s="15">
        <f>BT5</f>
        <v>0</v>
      </c>
      <c r="O173" s="15">
        <v>1.5</v>
      </c>
    </row>
    <row r="174" spans="13:16" x14ac:dyDescent="0.3">
      <c r="M174" s="15" t="str">
        <f>A6</f>
        <v>Strängnäs Malmby medel</v>
      </c>
      <c r="N174" s="15">
        <f>BT6</f>
        <v>0</v>
      </c>
      <c r="O174" s="15">
        <v>1.5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A8FD-4B5A-49E0-A34E-CC4225741885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Lång sammanställning</vt:lpstr>
      <vt:lpstr>Medel sammanställning</vt:lpstr>
      <vt:lpstr>Sprint sammanställning</vt:lpstr>
      <vt:lpstr>Lång all data</vt:lpstr>
      <vt:lpstr>Medel all data</vt:lpstr>
      <vt:lpstr>Sprint 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Greilert</dc:creator>
  <cp:lastModifiedBy>Lars Greilert</cp:lastModifiedBy>
  <dcterms:created xsi:type="dcterms:W3CDTF">2024-01-12T14:30:12Z</dcterms:created>
  <dcterms:modified xsi:type="dcterms:W3CDTF">2024-01-18T12:46:12Z</dcterms:modified>
</cp:coreProperties>
</file>